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80" windowHeight="9855" activeTab="2"/>
  </bookViews>
  <sheets>
    <sheet name="Data" sheetId="1" r:id="rId1"/>
    <sheet name="Cells" sheetId="2" r:id="rId2"/>
    <sheet name="Summary" sheetId="3" r:id="rId3"/>
  </sheets>
  <calcPr calcId="125725"/>
</workbook>
</file>

<file path=xl/calcChain.xml><?xml version="1.0" encoding="utf-8"?>
<calcChain xmlns="http://schemas.openxmlformats.org/spreadsheetml/2006/main">
  <c r="D21" i="3"/>
  <c r="O3" i="2"/>
  <c r="N3"/>
  <c r="M3"/>
  <c r="B3" i="1"/>
  <c r="B4"/>
  <c r="B2"/>
  <c r="A39" i="2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21" l="1"/>
  <c r="A22"/>
  <c r="A23"/>
  <c r="A24"/>
  <c r="A25"/>
  <c r="A26"/>
  <c r="A27"/>
  <c r="A28"/>
  <c r="A29"/>
  <c r="A30"/>
  <c r="A31"/>
  <c r="A32"/>
  <c r="A33"/>
  <c r="A34"/>
  <c r="A35"/>
  <c r="A36" s="1"/>
  <c r="A37" s="1"/>
  <c r="A38" s="1"/>
  <c r="B8" i="1"/>
  <c r="L3" i="2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4"/>
  <c r="C13" i="1"/>
  <c r="C19" s="1"/>
  <c r="D13"/>
  <c r="D19" s="1"/>
  <c r="E13"/>
  <c r="E19" s="1"/>
  <c r="B13"/>
  <c r="B19" s="1"/>
  <c r="E17"/>
  <c r="E18" s="1"/>
  <c r="D17"/>
  <c r="C17"/>
  <c r="B17"/>
  <c r="AN4" i="2" l="1"/>
  <c r="AO4"/>
  <c r="AP4"/>
  <c r="AQ4"/>
  <c r="AR4"/>
  <c r="AS4"/>
  <c r="AT4"/>
  <c r="AM4"/>
  <c r="B11" i="1"/>
  <c r="B12" s="1"/>
  <c r="B14" s="1"/>
  <c r="C18"/>
  <c r="AV3" i="2"/>
  <c r="D18" i="1"/>
  <c r="AW3" i="2"/>
  <c r="AZ3" s="1"/>
  <c r="BC3" s="1"/>
  <c r="AX3"/>
  <c r="D11" i="1"/>
  <c r="D12" s="1"/>
  <c r="D14" s="1"/>
  <c r="B18"/>
  <c r="E11"/>
  <c r="E12" s="1"/>
  <c r="E14" s="1"/>
  <c r="C11"/>
  <c r="C12" s="1"/>
  <c r="C14" s="1"/>
  <c r="Q3" i="2" l="1"/>
  <c r="AB4" s="1"/>
  <c r="O4" s="1"/>
  <c r="P3"/>
  <c r="AK4"/>
  <c r="AD4"/>
  <c r="AE4"/>
  <c r="AF4"/>
  <c r="AG4"/>
  <c r="AH4"/>
  <c r="AI4"/>
  <c r="AJ4"/>
  <c r="AJ5" s="1"/>
  <c r="AC4"/>
  <c r="AC5" s="1"/>
  <c r="T4"/>
  <c r="U4"/>
  <c r="V4"/>
  <c r="W4"/>
  <c r="X4"/>
  <c r="Y4"/>
  <c r="Z4"/>
  <c r="S4"/>
  <c r="AS5"/>
  <c r="AR5"/>
  <c r="AQ5"/>
  <c r="AP5"/>
  <c r="AO5"/>
  <c r="AN5"/>
  <c r="AU4"/>
  <c r="R4"/>
  <c r="N4" s="1"/>
  <c r="K4"/>
  <c r="M4" s="1"/>
  <c r="AW4"/>
  <c r="AZ4" s="1"/>
  <c r="AY3"/>
  <c r="BA3"/>
  <c r="B4"/>
  <c r="D4"/>
  <c r="E4"/>
  <c r="F4"/>
  <c r="G4"/>
  <c r="H4"/>
  <c r="I4"/>
  <c r="J4"/>
  <c r="C4"/>
  <c r="L4" l="1"/>
  <c r="AL4"/>
  <c r="BD3"/>
  <c r="BB3"/>
  <c r="BE3" s="1"/>
  <c r="AU5"/>
  <c r="AO6"/>
  <c r="AP6"/>
  <c r="AQ6"/>
  <c r="AR6"/>
  <c r="AT5"/>
  <c r="AT6" s="1"/>
  <c r="S5"/>
  <c r="Y5"/>
  <c r="X5"/>
  <c r="W5"/>
  <c r="V5"/>
  <c r="U5"/>
  <c r="T5"/>
  <c r="T6" s="1"/>
  <c r="AA4"/>
  <c r="AV4" s="1"/>
  <c r="AY4" s="1"/>
  <c r="AA5" s="1"/>
  <c r="AI5"/>
  <c r="AH5"/>
  <c r="AG5"/>
  <c r="AF5"/>
  <c r="AE5"/>
  <c r="AD5"/>
  <c r="AD6" s="1"/>
  <c r="BC4"/>
  <c r="AK5"/>
  <c r="AJ6" s="1"/>
  <c r="AX4"/>
  <c r="B5"/>
  <c r="C5"/>
  <c r="J5"/>
  <c r="I5"/>
  <c r="H5"/>
  <c r="G5"/>
  <c r="F5"/>
  <c r="E5"/>
  <c r="D5"/>
  <c r="D6" s="1"/>
  <c r="AW5"/>
  <c r="AZ5" s="1"/>
  <c r="AK6" s="1"/>
  <c r="Q4" l="1"/>
  <c r="AB5" s="1"/>
  <c r="P4"/>
  <c r="AM5"/>
  <c r="BA4"/>
  <c r="AL5" s="1"/>
  <c r="AX5" s="1"/>
  <c r="AE6"/>
  <c r="AF6"/>
  <c r="AG6"/>
  <c r="AH6"/>
  <c r="AI6"/>
  <c r="AI7" s="1"/>
  <c r="U6"/>
  <c r="V6"/>
  <c r="W6"/>
  <c r="X6"/>
  <c r="Z5"/>
  <c r="Z6" s="1"/>
  <c r="AS6"/>
  <c r="AS7" s="1"/>
  <c r="AR7"/>
  <c r="AQ7"/>
  <c r="AP7"/>
  <c r="AU6"/>
  <c r="AJ7"/>
  <c r="K5"/>
  <c r="M5" s="1"/>
  <c r="R5"/>
  <c r="BD4"/>
  <c r="AV5"/>
  <c r="BB4"/>
  <c r="BE4" s="1"/>
  <c r="BC5"/>
  <c r="B6"/>
  <c r="AY5"/>
  <c r="AA6" s="1"/>
  <c r="C6"/>
  <c r="B7" s="1"/>
  <c r="AW6"/>
  <c r="E6"/>
  <c r="F6"/>
  <c r="G6"/>
  <c r="H6"/>
  <c r="I6"/>
  <c r="J6"/>
  <c r="S6" l="1"/>
  <c r="T7" s="1"/>
  <c r="N5"/>
  <c r="AC6"/>
  <c r="O5"/>
  <c r="BA5"/>
  <c r="AL6" s="1"/>
  <c r="AM6"/>
  <c r="AN6"/>
  <c r="AQ8"/>
  <c r="AR8"/>
  <c r="AT7"/>
  <c r="AS8" s="1"/>
  <c r="Y6"/>
  <c r="Y7" s="1"/>
  <c r="X7"/>
  <c r="W7"/>
  <c r="V7"/>
  <c r="U7"/>
  <c r="U8" s="1"/>
  <c r="AH7"/>
  <c r="AG7"/>
  <c r="AF7"/>
  <c r="AE7"/>
  <c r="AD7"/>
  <c r="AZ6"/>
  <c r="BC6" s="1"/>
  <c r="AU7"/>
  <c r="AM7"/>
  <c r="AI8"/>
  <c r="AK7"/>
  <c r="Z7"/>
  <c r="BD5"/>
  <c r="AV6"/>
  <c r="BB5"/>
  <c r="BE5" s="1"/>
  <c r="AX6"/>
  <c r="AY6"/>
  <c r="AA7" s="1"/>
  <c r="BA6"/>
  <c r="AL7" s="1"/>
  <c r="G7"/>
  <c r="H7"/>
  <c r="I7"/>
  <c r="F7"/>
  <c r="E7"/>
  <c r="D7"/>
  <c r="AW7"/>
  <c r="AZ7" s="1"/>
  <c r="BC7" s="1"/>
  <c r="C7"/>
  <c r="B8" s="1"/>
  <c r="L5" l="1"/>
  <c r="P5"/>
  <c r="Q5"/>
  <c r="AB6" s="1"/>
  <c r="O6" s="1"/>
  <c r="AH8"/>
  <c r="X8"/>
  <c r="AN7"/>
  <c r="AO7"/>
  <c r="AE8"/>
  <c r="AF8"/>
  <c r="AG8"/>
  <c r="AG9" s="1"/>
  <c r="V8"/>
  <c r="W8"/>
  <c r="W9" s="1"/>
  <c r="AR9"/>
  <c r="AM8"/>
  <c r="AN8"/>
  <c r="AT8"/>
  <c r="AU8"/>
  <c r="AC7"/>
  <c r="AH9"/>
  <c r="AK8"/>
  <c r="AJ8"/>
  <c r="AJ9" s="1"/>
  <c r="K6"/>
  <c r="M6" s="1"/>
  <c r="R6"/>
  <c r="N6" s="1"/>
  <c r="L6" s="1"/>
  <c r="Y8"/>
  <c r="Z8"/>
  <c r="BD6"/>
  <c r="BB6"/>
  <c r="BE6" s="1"/>
  <c r="AX7"/>
  <c r="AV7"/>
  <c r="AY7"/>
  <c r="AA8" s="1"/>
  <c r="BA7"/>
  <c r="AL8" s="1"/>
  <c r="C8"/>
  <c r="B9" s="1"/>
  <c r="AW8"/>
  <c r="AZ8" s="1"/>
  <c r="BC8" s="1"/>
  <c r="D8"/>
  <c r="E8"/>
  <c r="F8"/>
  <c r="H8"/>
  <c r="G8"/>
  <c r="G9" s="1"/>
  <c r="J7" l="1"/>
  <c r="I8" s="1"/>
  <c r="V9"/>
  <c r="AO8"/>
  <c r="AP8"/>
  <c r="AF9"/>
  <c r="AS9"/>
  <c r="AT9"/>
  <c r="AN9"/>
  <c r="AO9"/>
  <c r="AU9"/>
  <c r="AM9"/>
  <c r="AG10"/>
  <c r="AD8"/>
  <c r="AK9"/>
  <c r="AI9"/>
  <c r="AI10" s="1"/>
  <c r="X9"/>
  <c r="Y9"/>
  <c r="S7"/>
  <c r="Z9"/>
  <c r="BD7"/>
  <c r="BB7"/>
  <c r="BE7" s="1"/>
  <c r="AX8"/>
  <c r="K7"/>
  <c r="M7" s="1"/>
  <c r="C9"/>
  <c r="B10" s="1"/>
  <c r="H9"/>
  <c r="F9"/>
  <c r="E9"/>
  <c r="D9"/>
  <c r="D10" s="1"/>
  <c r="AW9"/>
  <c r="AZ9" s="1"/>
  <c r="BC9" s="1"/>
  <c r="P6" l="1"/>
  <c r="Q6"/>
  <c r="AB7" s="1"/>
  <c r="O7" s="1"/>
  <c r="AP9"/>
  <c r="AQ9"/>
  <c r="AQ10" s="1"/>
  <c r="AO10"/>
  <c r="AP10"/>
  <c r="AR10"/>
  <c r="AS10"/>
  <c r="AU10"/>
  <c r="AN10"/>
  <c r="AT10"/>
  <c r="AT11" s="1"/>
  <c r="AE9"/>
  <c r="AK10"/>
  <c r="AJ10"/>
  <c r="AJ11" s="1"/>
  <c r="AH10"/>
  <c r="AH11" s="1"/>
  <c r="T8"/>
  <c r="W10"/>
  <c r="X10"/>
  <c r="R7"/>
  <c r="N7" s="1"/>
  <c r="L7" s="1"/>
  <c r="Y10"/>
  <c r="J8"/>
  <c r="AW10"/>
  <c r="AZ10" s="1"/>
  <c r="BC10" s="1"/>
  <c r="E10"/>
  <c r="F10"/>
  <c r="G10"/>
  <c r="C10"/>
  <c r="B11" s="1"/>
  <c r="Q7"/>
  <c r="AB8" l="1"/>
  <c r="O8" s="1"/>
  <c r="P7"/>
  <c r="AP11"/>
  <c r="AQ11"/>
  <c r="AU11"/>
  <c r="AS11"/>
  <c r="AR11"/>
  <c r="AR12" s="1"/>
  <c r="AO11"/>
  <c r="AC8"/>
  <c r="AF10"/>
  <c r="AK11"/>
  <c r="AI11"/>
  <c r="AI12" s="1"/>
  <c r="U9"/>
  <c r="R8"/>
  <c r="N8" s="1"/>
  <c r="X11"/>
  <c r="S8"/>
  <c r="S9" s="1"/>
  <c r="K8"/>
  <c r="M8" s="1"/>
  <c r="AV8"/>
  <c r="I9"/>
  <c r="H10" s="1"/>
  <c r="J9"/>
  <c r="C11"/>
  <c r="B12" s="1"/>
  <c r="G11"/>
  <c r="F11"/>
  <c r="E11"/>
  <c r="D11"/>
  <c r="D12" s="1"/>
  <c r="AW11"/>
  <c r="AZ11" s="1"/>
  <c r="BC11" s="1"/>
  <c r="L8" l="1"/>
  <c r="AS12"/>
  <c r="AU12"/>
  <c r="AT12"/>
  <c r="AT13" s="1"/>
  <c r="AQ12"/>
  <c r="AP12"/>
  <c r="AG11"/>
  <c r="AC9"/>
  <c r="AD9"/>
  <c r="AK12"/>
  <c r="AJ12"/>
  <c r="AJ13" s="1"/>
  <c r="V10"/>
  <c r="T9"/>
  <c r="T10" s="1"/>
  <c r="AY8"/>
  <c r="AA9" s="1"/>
  <c r="BA8"/>
  <c r="AL9" s="1"/>
  <c r="I10"/>
  <c r="AW12"/>
  <c r="AZ12" s="1"/>
  <c r="BC12" s="1"/>
  <c r="E12"/>
  <c r="F12"/>
  <c r="C12"/>
  <c r="B13" s="1"/>
  <c r="H11"/>
  <c r="R9"/>
  <c r="N9" s="1"/>
  <c r="P8" l="1"/>
  <c r="Q8"/>
  <c r="AB9" s="1"/>
  <c r="O9" s="1"/>
  <c r="AM10"/>
  <c r="AQ13"/>
  <c r="AU13"/>
  <c r="AS13"/>
  <c r="AR13"/>
  <c r="AR14" s="1"/>
  <c r="AD10"/>
  <c r="AE10"/>
  <c r="AH12"/>
  <c r="AK13"/>
  <c r="AC10"/>
  <c r="S10"/>
  <c r="Z10"/>
  <c r="W11"/>
  <c r="U10"/>
  <c r="U11" s="1"/>
  <c r="BD8"/>
  <c r="BB8"/>
  <c r="BE8" s="1"/>
  <c r="K9"/>
  <c r="M9" s="1"/>
  <c r="L9" s="1"/>
  <c r="AX9"/>
  <c r="AV9"/>
  <c r="C13"/>
  <c r="B14" s="1"/>
  <c r="G12"/>
  <c r="F13"/>
  <c r="E13"/>
  <c r="D13"/>
  <c r="AW13"/>
  <c r="AZ13" s="1"/>
  <c r="BC13" s="1"/>
  <c r="AN11" l="1"/>
  <c r="AS14"/>
  <c r="AU14"/>
  <c r="AT14"/>
  <c r="AT15" s="1"/>
  <c r="AI13"/>
  <c r="AE11"/>
  <c r="AF11"/>
  <c r="AK14"/>
  <c r="AD11"/>
  <c r="Y11"/>
  <c r="T11"/>
  <c r="V11"/>
  <c r="V12" s="1"/>
  <c r="J10"/>
  <c r="AY9"/>
  <c r="AA10" s="1"/>
  <c r="BA9"/>
  <c r="AL10" s="1"/>
  <c r="D14"/>
  <c r="E14"/>
  <c r="AW14"/>
  <c r="AZ14" s="1"/>
  <c r="BC14" s="1"/>
  <c r="C14"/>
  <c r="B15" s="1"/>
  <c r="R10"/>
  <c r="N10" s="1"/>
  <c r="P9" l="1"/>
  <c r="Q9"/>
  <c r="AB10" s="1"/>
  <c r="O10" s="1"/>
  <c r="AO12"/>
  <c r="AU15"/>
  <c r="AS15"/>
  <c r="AM11"/>
  <c r="AF12"/>
  <c r="AG12"/>
  <c r="AJ14"/>
  <c r="AK15"/>
  <c r="AE12"/>
  <c r="S11"/>
  <c r="T12"/>
  <c r="U12"/>
  <c r="U13" s="1"/>
  <c r="Z11"/>
  <c r="X12"/>
  <c r="W12"/>
  <c r="W13" s="1"/>
  <c r="BD9"/>
  <c r="BB9"/>
  <c r="BE9" s="1"/>
  <c r="K10"/>
  <c r="M10" s="1"/>
  <c r="L10" s="1"/>
  <c r="I11"/>
  <c r="AX10"/>
  <c r="AV10"/>
  <c r="D15"/>
  <c r="C15"/>
  <c r="C16" s="1"/>
  <c r="AW15"/>
  <c r="AZ15" s="1"/>
  <c r="BC15" s="1"/>
  <c r="AP13" l="1"/>
  <c r="AU16"/>
  <c r="AT16"/>
  <c r="AN12"/>
  <c r="AC11"/>
  <c r="AG13"/>
  <c r="AH13"/>
  <c r="AF13"/>
  <c r="Y12"/>
  <c r="V13"/>
  <c r="V14" s="1"/>
  <c r="H12"/>
  <c r="J11"/>
  <c r="AY10"/>
  <c r="AA11" s="1"/>
  <c r="BA10"/>
  <c r="AL11" s="1"/>
  <c r="B16"/>
  <c r="B17" s="1"/>
  <c r="R11"/>
  <c r="N11" s="1"/>
  <c r="P10" l="1"/>
  <c r="Q10"/>
  <c r="AB11" s="1"/>
  <c r="O11" s="1"/>
  <c r="AQ14"/>
  <c r="AM12"/>
  <c r="AO13"/>
  <c r="AH14"/>
  <c r="AI14"/>
  <c r="AD12"/>
  <c r="AG14"/>
  <c r="S12"/>
  <c r="Z12"/>
  <c r="X13"/>
  <c r="W14"/>
  <c r="BD10"/>
  <c r="BB10"/>
  <c r="BE10" s="1"/>
  <c r="K11"/>
  <c r="M11" s="1"/>
  <c r="L11" s="1"/>
  <c r="G13"/>
  <c r="I12"/>
  <c r="AX11"/>
  <c r="AV11"/>
  <c r="AR15" l="1"/>
  <c r="AN13"/>
  <c r="AP14"/>
  <c r="AE13"/>
  <c r="AI15"/>
  <c r="AJ15"/>
  <c r="AC12"/>
  <c r="AH15"/>
  <c r="T13"/>
  <c r="Y13"/>
  <c r="F14"/>
  <c r="J12"/>
  <c r="H13"/>
  <c r="AY11"/>
  <c r="AA12" s="1"/>
  <c r="BA11"/>
  <c r="AL12" s="1"/>
  <c r="R12"/>
  <c r="N12" s="1"/>
  <c r="P11" l="1"/>
  <c r="Q11"/>
  <c r="AB12" s="1"/>
  <c r="O12" s="1"/>
  <c r="AS16"/>
  <c r="AM13"/>
  <c r="AO14"/>
  <c r="AQ15"/>
  <c r="AJ16"/>
  <c r="AK16"/>
  <c r="AF14"/>
  <c r="AI16"/>
  <c r="AD13"/>
  <c r="S13"/>
  <c r="T14"/>
  <c r="U14"/>
  <c r="Z13"/>
  <c r="X14"/>
  <c r="BD11"/>
  <c r="BB11"/>
  <c r="BE11" s="1"/>
  <c r="K12"/>
  <c r="M12" s="1"/>
  <c r="L12" s="1"/>
  <c r="E15"/>
  <c r="I13"/>
  <c r="G14"/>
  <c r="AX12"/>
  <c r="AT17" l="1"/>
  <c r="AN14"/>
  <c r="AP15"/>
  <c r="AR16"/>
  <c r="AG15"/>
  <c r="AW16"/>
  <c r="AU17" s="1"/>
  <c r="AC13"/>
  <c r="AE14"/>
  <c r="AJ17"/>
  <c r="W15"/>
  <c r="U15"/>
  <c r="V15"/>
  <c r="V16" s="1"/>
  <c r="Y14"/>
  <c r="AV12"/>
  <c r="D16"/>
  <c r="J13"/>
  <c r="H14"/>
  <c r="F15"/>
  <c r="R13"/>
  <c r="N13" s="1"/>
  <c r="P12" l="1"/>
  <c r="Q12"/>
  <c r="AB13" s="1"/>
  <c r="O13" s="1"/>
  <c r="AO15"/>
  <c r="AQ16"/>
  <c r="AS17"/>
  <c r="AZ16"/>
  <c r="AH16"/>
  <c r="AD14"/>
  <c r="AF15"/>
  <c r="S14"/>
  <c r="X15"/>
  <c r="AY12"/>
  <c r="AA13" s="1"/>
  <c r="BA12"/>
  <c r="AL13" s="1"/>
  <c r="K13"/>
  <c r="M13" s="1"/>
  <c r="L13" s="1"/>
  <c r="C17"/>
  <c r="I14"/>
  <c r="G15"/>
  <c r="E16"/>
  <c r="AM14" l="1"/>
  <c r="AT18"/>
  <c r="AP16"/>
  <c r="AR17"/>
  <c r="AI17"/>
  <c r="BC16"/>
  <c r="AK17"/>
  <c r="AC14"/>
  <c r="AE15"/>
  <c r="AG16"/>
  <c r="Z14"/>
  <c r="T15"/>
  <c r="W16"/>
  <c r="BD12"/>
  <c r="BB12"/>
  <c r="BE12" s="1"/>
  <c r="B18"/>
  <c r="J14"/>
  <c r="I15" s="1"/>
  <c r="H15"/>
  <c r="F16"/>
  <c r="D17"/>
  <c r="C18" s="1"/>
  <c r="R14"/>
  <c r="N14" s="1"/>
  <c r="P13" l="1"/>
  <c r="Q13"/>
  <c r="AB14" s="1"/>
  <c r="O14" s="1"/>
  <c r="AN15"/>
  <c r="AQ17"/>
  <c r="AS18"/>
  <c r="AW17"/>
  <c r="AU18" s="1"/>
  <c r="AJ18"/>
  <c r="AD15"/>
  <c r="AF16"/>
  <c r="AH17"/>
  <c r="S15"/>
  <c r="T16"/>
  <c r="U16"/>
  <c r="Y15"/>
  <c r="AV13"/>
  <c r="AX13"/>
  <c r="K14"/>
  <c r="M14" s="1"/>
  <c r="L14" s="1"/>
  <c r="B19"/>
  <c r="H16"/>
  <c r="G16"/>
  <c r="G17" s="1"/>
  <c r="E17"/>
  <c r="AO16" l="1"/>
  <c r="AT19"/>
  <c r="AR18"/>
  <c r="AZ17"/>
  <c r="AC15"/>
  <c r="AE16"/>
  <c r="AG17"/>
  <c r="AI18"/>
  <c r="X16"/>
  <c r="U17"/>
  <c r="V17"/>
  <c r="AY13"/>
  <c r="AA14" s="1"/>
  <c r="BA13"/>
  <c r="AL14" s="1"/>
  <c r="D18"/>
  <c r="C19" s="1"/>
  <c r="J15"/>
  <c r="I16" s="1"/>
  <c r="F17"/>
  <c r="F18" s="1"/>
  <c r="H17"/>
  <c r="R15"/>
  <c r="N15" s="1"/>
  <c r="P14" l="1"/>
  <c r="Q14"/>
  <c r="AB15" s="1"/>
  <c r="O15" s="1"/>
  <c r="AM15"/>
  <c r="AP17"/>
  <c r="AS19"/>
  <c r="BC17"/>
  <c r="AK18"/>
  <c r="AJ19"/>
  <c r="AD16"/>
  <c r="AF17"/>
  <c r="AH18"/>
  <c r="S16"/>
  <c r="Z15"/>
  <c r="W17"/>
  <c r="V18"/>
  <c r="BD13"/>
  <c r="BB13"/>
  <c r="BE13" s="1"/>
  <c r="K15"/>
  <c r="M15" s="1"/>
  <c r="L15" s="1"/>
  <c r="B20"/>
  <c r="E18"/>
  <c r="G18"/>
  <c r="AQ18" l="1"/>
  <c r="AN16"/>
  <c r="AW18"/>
  <c r="AU19" s="1"/>
  <c r="AC16"/>
  <c r="AE17"/>
  <c r="AG18"/>
  <c r="AI19"/>
  <c r="Y16"/>
  <c r="T17"/>
  <c r="AV14"/>
  <c r="AX14"/>
  <c r="D19"/>
  <c r="E19"/>
  <c r="J16"/>
  <c r="I17" s="1"/>
  <c r="F19"/>
  <c r="R16"/>
  <c r="N16" s="1"/>
  <c r="H18"/>
  <c r="P15" l="1"/>
  <c r="Q15"/>
  <c r="AB16" s="1"/>
  <c r="O16" s="1"/>
  <c r="AO17"/>
  <c r="AR19"/>
  <c r="AT20"/>
  <c r="AZ18"/>
  <c r="AD17"/>
  <c r="AF18"/>
  <c r="AH19"/>
  <c r="S17"/>
  <c r="T18"/>
  <c r="U18"/>
  <c r="X17"/>
  <c r="AY14"/>
  <c r="AA15" s="1"/>
  <c r="BA14"/>
  <c r="AL15" s="1"/>
  <c r="K16"/>
  <c r="M16" s="1"/>
  <c r="L16" s="1"/>
  <c r="D20"/>
  <c r="C20"/>
  <c r="E20"/>
  <c r="G19"/>
  <c r="AM16" l="1"/>
  <c r="AS20"/>
  <c r="AP18"/>
  <c r="BC18"/>
  <c r="AK19"/>
  <c r="AC17"/>
  <c r="AE18"/>
  <c r="AG19"/>
  <c r="AI20"/>
  <c r="Z16"/>
  <c r="W18"/>
  <c r="U19"/>
  <c r="V19"/>
  <c r="BD14"/>
  <c r="BB14"/>
  <c r="BE14" s="1"/>
  <c r="J17"/>
  <c r="I18" s="1"/>
  <c r="B21"/>
  <c r="C21"/>
  <c r="B22" s="1"/>
  <c r="D21"/>
  <c r="R17"/>
  <c r="N17" s="1"/>
  <c r="H19"/>
  <c r="F20"/>
  <c r="P16" l="1"/>
  <c r="Q16"/>
  <c r="AB17" s="1"/>
  <c r="O17" s="1"/>
  <c r="AQ19"/>
  <c r="AN17"/>
  <c r="AW19"/>
  <c r="AU20" s="1"/>
  <c r="AJ20"/>
  <c r="AD18"/>
  <c r="AF19"/>
  <c r="AH20"/>
  <c r="S18"/>
  <c r="Y17"/>
  <c r="AV15"/>
  <c r="AX15"/>
  <c r="K17"/>
  <c r="M17" s="1"/>
  <c r="L17" s="1"/>
  <c r="C22"/>
  <c r="B23" s="1"/>
  <c r="G20"/>
  <c r="E21"/>
  <c r="AT21" l="1"/>
  <c r="AO18"/>
  <c r="AR20"/>
  <c r="AZ19"/>
  <c r="AC18"/>
  <c r="AE19"/>
  <c r="AG20"/>
  <c r="AI21"/>
  <c r="X18"/>
  <c r="T19"/>
  <c r="AY15"/>
  <c r="AA16" s="1"/>
  <c r="BA15"/>
  <c r="AL16" s="1"/>
  <c r="J18"/>
  <c r="I19" s="1"/>
  <c r="R18"/>
  <c r="N18" s="1"/>
  <c r="H20"/>
  <c r="F21"/>
  <c r="D22"/>
  <c r="P17" l="1"/>
  <c r="Q17"/>
  <c r="AB18" s="1"/>
  <c r="O18" s="1"/>
  <c r="AM17"/>
  <c r="AS21"/>
  <c r="AP19"/>
  <c r="BC19"/>
  <c r="AK20"/>
  <c r="AD19"/>
  <c r="AF20"/>
  <c r="AH21"/>
  <c r="S19"/>
  <c r="Z17"/>
  <c r="T20"/>
  <c r="U20"/>
  <c r="W19"/>
  <c r="BD15"/>
  <c r="BB15"/>
  <c r="BE15" s="1"/>
  <c r="K18"/>
  <c r="M18" s="1"/>
  <c r="L18" s="1"/>
  <c r="G21"/>
  <c r="C23"/>
  <c r="B24" s="1"/>
  <c r="E22"/>
  <c r="AQ20" l="1"/>
  <c r="AN18"/>
  <c r="AW20"/>
  <c r="AU21" s="1"/>
  <c r="AJ21"/>
  <c r="AC19"/>
  <c r="AE20"/>
  <c r="AG21"/>
  <c r="AI22"/>
  <c r="V20"/>
  <c r="Y18"/>
  <c r="U21"/>
  <c r="AV16"/>
  <c r="AX16"/>
  <c r="J19"/>
  <c r="R19"/>
  <c r="N19" s="1"/>
  <c r="F22"/>
  <c r="D23"/>
  <c r="P18" l="1"/>
  <c r="Q18"/>
  <c r="AB19" s="1"/>
  <c r="O19" s="1"/>
  <c r="AT22"/>
  <c r="AO19"/>
  <c r="AR21"/>
  <c r="AZ20"/>
  <c r="AD20"/>
  <c r="AF21"/>
  <c r="AH22"/>
  <c r="S20"/>
  <c r="X19"/>
  <c r="AY16"/>
  <c r="AA17" s="1"/>
  <c r="BA16"/>
  <c r="AL17" s="1"/>
  <c r="K19"/>
  <c r="M19" s="1"/>
  <c r="L19" s="1"/>
  <c r="I20"/>
  <c r="C24"/>
  <c r="B25" s="1"/>
  <c r="E23"/>
  <c r="AM18" l="1"/>
  <c r="AS22"/>
  <c r="AP20"/>
  <c r="BC20"/>
  <c r="AK21"/>
  <c r="AC20"/>
  <c r="AE21"/>
  <c r="AG22"/>
  <c r="Z18"/>
  <c r="W20"/>
  <c r="T21"/>
  <c r="BD16"/>
  <c r="BB16"/>
  <c r="BE16" s="1"/>
  <c r="H21"/>
  <c r="J20"/>
  <c r="I21" s="1"/>
  <c r="D24"/>
  <c r="R20"/>
  <c r="N20" s="1"/>
  <c r="P19" l="1"/>
  <c r="Q19"/>
  <c r="AB20" s="1"/>
  <c r="O20" s="1"/>
  <c r="AQ21"/>
  <c r="AN19"/>
  <c r="AW21"/>
  <c r="AU22" s="1"/>
  <c r="AJ22"/>
  <c r="AD21"/>
  <c r="AF22"/>
  <c r="AH23"/>
  <c r="S21"/>
  <c r="T22"/>
  <c r="V21"/>
  <c r="Y19"/>
  <c r="AV17"/>
  <c r="AX17"/>
  <c r="K20"/>
  <c r="M20" s="1"/>
  <c r="L20" s="1"/>
  <c r="H22"/>
  <c r="G22"/>
  <c r="C25"/>
  <c r="B26" s="1"/>
  <c r="AT23" l="1"/>
  <c r="AO20"/>
  <c r="AR22"/>
  <c r="AI23"/>
  <c r="AZ21"/>
  <c r="AC21"/>
  <c r="AE22"/>
  <c r="AG23"/>
  <c r="X20"/>
  <c r="U22"/>
  <c r="AY17"/>
  <c r="AA18" s="1"/>
  <c r="BA17"/>
  <c r="AL18" s="1"/>
  <c r="J21"/>
  <c r="I22" s="1"/>
  <c r="G23"/>
  <c r="F23"/>
  <c r="H23"/>
  <c r="R21"/>
  <c r="N21" s="1"/>
  <c r="P20" l="1"/>
  <c r="Q20"/>
  <c r="AB21" s="1"/>
  <c r="O21" s="1"/>
  <c r="AM19"/>
  <c r="AS23"/>
  <c r="AP21"/>
  <c r="BC21"/>
  <c r="AK22"/>
  <c r="AD22"/>
  <c r="AF23"/>
  <c r="AH24"/>
  <c r="S22"/>
  <c r="Z19"/>
  <c r="W21"/>
  <c r="BD17"/>
  <c r="BB17"/>
  <c r="BE17" s="1"/>
  <c r="K21"/>
  <c r="M21" s="1"/>
  <c r="L21" s="1"/>
  <c r="F24"/>
  <c r="E24"/>
  <c r="G24"/>
  <c r="Q21" l="1"/>
  <c r="AB22" s="1"/>
  <c r="O22" s="1"/>
  <c r="P21"/>
  <c r="AQ22"/>
  <c r="AN20"/>
  <c r="AW22"/>
  <c r="AJ23"/>
  <c r="AC22"/>
  <c r="AE23"/>
  <c r="AG24"/>
  <c r="R22"/>
  <c r="N22" s="1"/>
  <c r="V22"/>
  <c r="Y20"/>
  <c r="S23"/>
  <c r="T23"/>
  <c r="AV18"/>
  <c r="AX18"/>
  <c r="K22"/>
  <c r="M22" s="1"/>
  <c r="J22"/>
  <c r="I23" s="1"/>
  <c r="E25"/>
  <c r="D25"/>
  <c r="F25"/>
  <c r="H24"/>
  <c r="J23"/>
  <c r="L22" l="1"/>
  <c r="AC23"/>
  <c r="Q22"/>
  <c r="AB23" s="1"/>
  <c r="O23" s="1"/>
  <c r="P22"/>
  <c r="AZ22"/>
  <c r="BC22" s="1"/>
  <c r="AU23"/>
  <c r="AO21"/>
  <c r="AR23"/>
  <c r="AI24"/>
  <c r="AD23"/>
  <c r="AD24" s="1"/>
  <c r="AF24"/>
  <c r="AH25"/>
  <c r="AK23"/>
  <c r="R23"/>
  <c r="N23" s="1"/>
  <c r="X21"/>
  <c r="U23"/>
  <c r="T24"/>
  <c r="S24"/>
  <c r="AY18"/>
  <c r="AA19" s="1"/>
  <c r="BA18"/>
  <c r="AL19" s="1"/>
  <c r="K23"/>
  <c r="M23" s="1"/>
  <c r="D26"/>
  <c r="C26"/>
  <c r="E26"/>
  <c r="G25"/>
  <c r="I24"/>
  <c r="L23" l="1"/>
  <c r="Q23"/>
  <c r="AB24" s="1"/>
  <c r="O24" s="1"/>
  <c r="P23"/>
  <c r="AM20"/>
  <c r="AS24"/>
  <c r="AP22"/>
  <c r="AT24"/>
  <c r="AW23"/>
  <c r="AU24" s="1"/>
  <c r="AC24"/>
  <c r="AE24"/>
  <c r="AE25" s="1"/>
  <c r="AG25"/>
  <c r="AJ24"/>
  <c r="R24"/>
  <c r="N24" s="1"/>
  <c r="Z20"/>
  <c r="W22"/>
  <c r="S25"/>
  <c r="BD18"/>
  <c r="BB18"/>
  <c r="BE18" s="1"/>
  <c r="K24"/>
  <c r="M24" s="1"/>
  <c r="C27"/>
  <c r="B27"/>
  <c r="B28" s="1"/>
  <c r="J24"/>
  <c r="I25" s="1"/>
  <c r="D27"/>
  <c r="F26"/>
  <c r="J25"/>
  <c r="H25"/>
  <c r="L24" l="1"/>
  <c r="AC25"/>
  <c r="Q24"/>
  <c r="AB25" s="1"/>
  <c r="O25" s="1"/>
  <c r="P24"/>
  <c r="AQ23"/>
  <c r="AN21"/>
  <c r="AT25"/>
  <c r="AI25"/>
  <c r="AD25"/>
  <c r="AD26" s="1"/>
  <c r="AF25"/>
  <c r="AF26" s="1"/>
  <c r="AH26"/>
  <c r="R25"/>
  <c r="N25" s="1"/>
  <c r="V23"/>
  <c r="Y21"/>
  <c r="AV19"/>
  <c r="AX19"/>
  <c r="K25"/>
  <c r="M25" s="1"/>
  <c r="H26"/>
  <c r="C28"/>
  <c r="B29" s="1"/>
  <c r="E27"/>
  <c r="I26"/>
  <c r="G26"/>
  <c r="G27" s="1"/>
  <c r="L25" l="1"/>
  <c r="AO22"/>
  <c r="AR24"/>
  <c r="AC26"/>
  <c r="AE26"/>
  <c r="AE27" s="1"/>
  <c r="AG26"/>
  <c r="AG27" s="1"/>
  <c r="X22"/>
  <c r="U24"/>
  <c r="AY19"/>
  <c r="AA20" s="1"/>
  <c r="BA19"/>
  <c r="AL20" s="1"/>
  <c r="J26"/>
  <c r="I27" s="1"/>
  <c r="D28"/>
  <c r="H27"/>
  <c r="F27"/>
  <c r="F28" s="1"/>
  <c r="P25" l="1"/>
  <c r="Q25"/>
  <c r="AB26" s="1"/>
  <c r="O26" s="1"/>
  <c r="AM21"/>
  <c r="AS25"/>
  <c r="AP23"/>
  <c r="AC27"/>
  <c r="AD27"/>
  <c r="AD28" s="1"/>
  <c r="AF27"/>
  <c r="AF28" s="1"/>
  <c r="Z21"/>
  <c r="T25"/>
  <c r="W23"/>
  <c r="R26"/>
  <c r="N26" s="1"/>
  <c r="BD19"/>
  <c r="BB19"/>
  <c r="BE19" s="1"/>
  <c r="K26"/>
  <c r="M26" s="1"/>
  <c r="H28"/>
  <c r="C29"/>
  <c r="B30" s="1"/>
  <c r="G28"/>
  <c r="G29" s="1"/>
  <c r="E28"/>
  <c r="E29" s="1"/>
  <c r="L26" l="1"/>
  <c r="AQ24"/>
  <c r="AN22"/>
  <c r="AE28"/>
  <c r="AE29" s="1"/>
  <c r="V24"/>
  <c r="S26"/>
  <c r="Y22"/>
  <c r="AV20"/>
  <c r="AX20"/>
  <c r="J27"/>
  <c r="I28" s="1"/>
  <c r="H29"/>
  <c r="F29"/>
  <c r="F30" s="1"/>
  <c r="D29"/>
  <c r="D30" s="1"/>
  <c r="P26" l="1"/>
  <c r="Q26"/>
  <c r="AB27" s="1"/>
  <c r="O27" s="1"/>
  <c r="AO23"/>
  <c r="AR25"/>
  <c r="AC28"/>
  <c r="X23"/>
  <c r="U25"/>
  <c r="R27"/>
  <c r="N27" s="1"/>
  <c r="AY20"/>
  <c r="AA21" s="1"/>
  <c r="BA20"/>
  <c r="AL21" s="1"/>
  <c r="K27"/>
  <c r="M27" s="1"/>
  <c r="J28"/>
  <c r="G30"/>
  <c r="E30"/>
  <c r="E31" s="1"/>
  <c r="C30"/>
  <c r="L27" l="1"/>
  <c r="Q27"/>
  <c r="AB28" s="1"/>
  <c r="O28" s="1"/>
  <c r="P27"/>
  <c r="AM22"/>
  <c r="AS26"/>
  <c r="AP24"/>
  <c r="AD29"/>
  <c r="Z22"/>
  <c r="T26"/>
  <c r="W24"/>
  <c r="BD20"/>
  <c r="BB20"/>
  <c r="BE20" s="1"/>
  <c r="K28"/>
  <c r="M28" s="1"/>
  <c r="C31"/>
  <c r="B31"/>
  <c r="B32" s="1"/>
  <c r="I29"/>
  <c r="F31"/>
  <c r="D31"/>
  <c r="D32" s="1"/>
  <c r="AC29" l="1"/>
  <c r="AQ25"/>
  <c r="AN23"/>
  <c r="AD30"/>
  <c r="V25"/>
  <c r="S27"/>
  <c r="Y23"/>
  <c r="AV21"/>
  <c r="AX21"/>
  <c r="H30"/>
  <c r="E32"/>
  <c r="C32"/>
  <c r="C33" s="1"/>
  <c r="J29"/>
  <c r="AO24" l="1"/>
  <c r="AR26"/>
  <c r="X24"/>
  <c r="R28"/>
  <c r="N28" s="1"/>
  <c r="L28" s="1"/>
  <c r="U26"/>
  <c r="AY21"/>
  <c r="AA22" s="1"/>
  <c r="BA21"/>
  <c r="AL22" s="1"/>
  <c r="B33"/>
  <c r="B34" s="1"/>
  <c r="G31"/>
  <c r="D33"/>
  <c r="I30"/>
  <c r="AM23" l="1"/>
  <c r="AP25"/>
  <c r="Z23"/>
  <c r="T27"/>
  <c r="W25"/>
  <c r="BD21"/>
  <c r="BB21"/>
  <c r="BE21" s="1"/>
  <c r="F32"/>
  <c r="C34"/>
  <c r="B35" s="1"/>
  <c r="A2" i="3" s="1"/>
  <c r="H31" i="2"/>
  <c r="Q28" l="1"/>
  <c r="AB29" s="1"/>
  <c r="O29" s="1"/>
  <c r="P28"/>
  <c r="AQ26"/>
  <c r="AN24"/>
  <c r="AC30"/>
  <c r="V26"/>
  <c r="S28"/>
  <c r="Y24"/>
  <c r="K29"/>
  <c r="M29" s="1"/>
  <c r="AV22"/>
  <c r="AX22"/>
  <c r="E33"/>
  <c r="G32"/>
  <c r="J30" l="1"/>
  <c r="I31" s="1"/>
  <c r="H32" s="1"/>
  <c r="G33"/>
  <c r="AO25"/>
  <c r="AR27"/>
  <c r="X25"/>
  <c r="U27"/>
  <c r="R29"/>
  <c r="N29" s="1"/>
  <c r="L29" s="1"/>
  <c r="AY22"/>
  <c r="AA23" s="1"/>
  <c r="BA22"/>
  <c r="AL23" s="1"/>
  <c r="D34"/>
  <c r="F33"/>
  <c r="F34" s="1"/>
  <c r="AM24" l="1"/>
  <c r="AP26"/>
  <c r="Z24"/>
  <c r="T28"/>
  <c r="W26"/>
  <c r="BD22"/>
  <c r="BB22"/>
  <c r="BE22" s="1"/>
  <c r="C35"/>
  <c r="E34"/>
  <c r="E35" s="1"/>
  <c r="D2" i="3" s="1"/>
  <c r="Q29" i="2" l="1"/>
  <c r="AB30" s="1"/>
  <c r="O30" s="1"/>
  <c r="P29"/>
  <c r="B36"/>
  <c r="B2" i="3"/>
  <c r="AQ27" i="2"/>
  <c r="AN25"/>
  <c r="AC31"/>
  <c r="V27"/>
  <c r="S29"/>
  <c r="Y25"/>
  <c r="K30"/>
  <c r="M30" s="1"/>
  <c r="AV23"/>
  <c r="AX23"/>
  <c r="D35"/>
  <c r="D36" l="1"/>
  <c r="C2" i="3"/>
  <c r="AO26" i="2"/>
  <c r="X26"/>
  <c r="U28"/>
  <c r="R30"/>
  <c r="N30" s="1"/>
  <c r="L30" s="1"/>
  <c r="BA23"/>
  <c r="AL24" s="1"/>
  <c r="AY23"/>
  <c r="AA24" s="1"/>
  <c r="J31"/>
  <c r="C36"/>
  <c r="AM25" l="1"/>
  <c r="AP27"/>
  <c r="Z25"/>
  <c r="T29"/>
  <c r="W27"/>
  <c r="I32"/>
  <c r="H33" s="1"/>
  <c r="BB23"/>
  <c r="BE23" s="1"/>
  <c r="AZ23"/>
  <c r="AK24" s="1"/>
  <c r="BD23"/>
  <c r="C37"/>
  <c r="B37"/>
  <c r="B38" s="1"/>
  <c r="Q30" l="1"/>
  <c r="AB31" s="1"/>
  <c r="O31" s="1"/>
  <c r="P30"/>
  <c r="AQ28"/>
  <c r="AN26"/>
  <c r="AJ25"/>
  <c r="V28"/>
  <c r="S30"/>
  <c r="Y26"/>
  <c r="K31"/>
  <c r="M31" s="1"/>
  <c r="AX24"/>
  <c r="BC23"/>
  <c r="AV24"/>
  <c r="G34"/>
  <c r="AO27" l="1"/>
  <c r="AI26"/>
  <c r="X27"/>
  <c r="U29"/>
  <c r="R31"/>
  <c r="N31" s="1"/>
  <c r="L31" s="1"/>
  <c r="F35"/>
  <c r="E2" i="3" s="1"/>
  <c r="AW24" i="2"/>
  <c r="AU25" s="1"/>
  <c r="J32"/>
  <c r="P31" l="1"/>
  <c r="Q31"/>
  <c r="AB32" s="1"/>
  <c r="O32" s="1"/>
  <c r="AT26"/>
  <c r="AP28"/>
  <c r="AH27"/>
  <c r="T30"/>
  <c r="W28"/>
  <c r="I33"/>
  <c r="E36"/>
  <c r="K32"/>
  <c r="M32" s="1"/>
  <c r="BA24"/>
  <c r="AL25" s="1"/>
  <c r="AM26" l="1"/>
  <c r="AS27"/>
  <c r="AG28"/>
  <c r="V29"/>
  <c r="S31"/>
  <c r="BD24"/>
  <c r="AY24"/>
  <c r="AA25" s="1"/>
  <c r="D37"/>
  <c r="H34"/>
  <c r="AZ24"/>
  <c r="AK25" s="1"/>
  <c r="J33"/>
  <c r="AR28" l="1"/>
  <c r="AN27"/>
  <c r="AJ26"/>
  <c r="AF29"/>
  <c r="Z26"/>
  <c r="R32"/>
  <c r="N32" s="1"/>
  <c r="L32" s="1"/>
  <c r="U30"/>
  <c r="BC24"/>
  <c r="G35"/>
  <c r="F2" i="3" s="1"/>
  <c r="C38" i="2"/>
  <c r="BB24"/>
  <c r="BE24" s="1"/>
  <c r="AX25"/>
  <c r="I34"/>
  <c r="H35" s="1"/>
  <c r="G2" i="3" s="1"/>
  <c r="AO28" i="2" l="1"/>
  <c r="AQ29"/>
  <c r="AE30"/>
  <c r="AI27"/>
  <c r="T31"/>
  <c r="Y27"/>
  <c r="AV25"/>
  <c r="B39"/>
  <c r="F36"/>
  <c r="G36"/>
  <c r="AW25"/>
  <c r="AU26" s="1"/>
  <c r="Q32" l="1"/>
  <c r="P32"/>
  <c r="AT27"/>
  <c r="AP29"/>
  <c r="AH28"/>
  <c r="AD31"/>
  <c r="X28"/>
  <c r="S32"/>
  <c r="E37"/>
  <c r="F37"/>
  <c r="K33"/>
  <c r="M33" s="1"/>
  <c r="BA25"/>
  <c r="AL26" s="1"/>
  <c r="AY25"/>
  <c r="AA26" s="1"/>
  <c r="AM27" l="1"/>
  <c r="AS28"/>
  <c r="AC32"/>
  <c r="AB33" s="1"/>
  <c r="O33" s="1"/>
  <c r="AG29"/>
  <c r="Z27"/>
  <c r="W29"/>
  <c r="R33"/>
  <c r="N33" s="1"/>
  <c r="L33" s="1"/>
  <c r="BB25"/>
  <c r="BE25" s="1"/>
  <c r="BD25"/>
  <c r="J34"/>
  <c r="D38"/>
  <c r="E38"/>
  <c r="AZ25"/>
  <c r="AK26" s="1"/>
  <c r="AR29" l="1"/>
  <c r="AN28"/>
  <c r="AJ27"/>
  <c r="AF30"/>
  <c r="V30"/>
  <c r="Y28"/>
  <c r="BC25"/>
  <c r="C39"/>
  <c r="D39"/>
  <c r="I35"/>
  <c r="H2" i="3" s="1"/>
  <c r="AX26" i="2"/>
  <c r="AV26"/>
  <c r="AO29" l="1"/>
  <c r="AQ30"/>
  <c r="AE31"/>
  <c r="AI28"/>
  <c r="X29"/>
  <c r="U31"/>
  <c r="H36"/>
  <c r="B40"/>
  <c r="C40"/>
  <c r="AW26"/>
  <c r="AU27" s="1"/>
  <c r="K34" l="1"/>
  <c r="M34" s="1"/>
  <c r="Q33"/>
  <c r="P33"/>
  <c r="AT28"/>
  <c r="AP30"/>
  <c r="AH29"/>
  <c r="AD32"/>
  <c r="T32"/>
  <c r="W30"/>
  <c r="G37"/>
  <c r="B41"/>
  <c r="BA26"/>
  <c r="AL27" s="1"/>
  <c r="J35" l="1"/>
  <c r="AM28"/>
  <c r="AS29"/>
  <c r="AC33"/>
  <c r="AB34" s="1"/>
  <c r="O34" s="1"/>
  <c r="AG30"/>
  <c r="V31"/>
  <c r="S33"/>
  <c r="BD26"/>
  <c r="AY26"/>
  <c r="AA27" s="1"/>
  <c r="F38"/>
  <c r="AZ26"/>
  <c r="AK27" s="1"/>
  <c r="I2" i="3" l="1"/>
  <c r="I36" i="2"/>
  <c r="H37" s="1"/>
  <c r="AR30"/>
  <c r="AN29"/>
  <c r="AJ28"/>
  <c r="AF31"/>
  <c r="Z28"/>
  <c r="R34"/>
  <c r="N34" s="1"/>
  <c r="L34" s="1"/>
  <c r="U32"/>
  <c r="BC26"/>
  <c r="E39"/>
  <c r="BB26"/>
  <c r="BE26" s="1"/>
  <c r="AX27"/>
  <c r="G38"/>
  <c r="AO30" l="1"/>
  <c r="AQ31"/>
  <c r="AE32"/>
  <c r="AI29"/>
  <c r="T33"/>
  <c r="Y29"/>
  <c r="AV27"/>
  <c r="D40"/>
  <c r="AW27"/>
  <c r="AU28" s="1"/>
  <c r="F39"/>
  <c r="Q34" l="1"/>
  <c r="P34"/>
  <c r="AT29"/>
  <c r="AP31"/>
  <c r="AH30"/>
  <c r="AD33"/>
  <c r="X30"/>
  <c r="K35"/>
  <c r="M35" s="1"/>
  <c r="S34"/>
  <c r="R35"/>
  <c r="K1" i="3" s="1"/>
  <c r="K5" s="1"/>
  <c r="C41" i="2"/>
  <c r="BA27"/>
  <c r="AL28" s="1"/>
  <c r="AY27"/>
  <c r="AA28" s="1"/>
  <c r="E40"/>
  <c r="N35" l="1"/>
  <c r="J36"/>
  <c r="I37" s="1"/>
  <c r="H38" s="1"/>
  <c r="J2" i="3"/>
  <c r="AM29" i="2"/>
  <c r="AS30"/>
  <c r="AC34"/>
  <c r="AB35" s="1"/>
  <c r="AG31"/>
  <c r="Z29"/>
  <c r="W31"/>
  <c r="BB27"/>
  <c r="BE27" s="1"/>
  <c r="BD27"/>
  <c r="G39"/>
  <c r="B42"/>
  <c r="D41"/>
  <c r="AZ27"/>
  <c r="AK28" s="1"/>
  <c r="O35" l="1"/>
  <c r="K3" i="3"/>
  <c r="K7" s="1"/>
  <c r="L35" i="2"/>
  <c r="AR31"/>
  <c r="AN30"/>
  <c r="AJ29"/>
  <c r="AF32"/>
  <c r="V32"/>
  <c r="Y30"/>
  <c r="BC27"/>
  <c r="F40"/>
  <c r="AX28"/>
  <c r="AV28"/>
  <c r="C42"/>
  <c r="AO31" l="1"/>
  <c r="AQ32"/>
  <c r="AE33"/>
  <c r="AI30"/>
  <c r="X31"/>
  <c r="U33"/>
  <c r="E41"/>
  <c r="AW28"/>
  <c r="AU29" s="1"/>
  <c r="B43"/>
  <c r="Q35" l="1"/>
  <c r="P35"/>
  <c r="AT30"/>
  <c r="AP32"/>
  <c r="AH31"/>
  <c r="AD34"/>
  <c r="T34"/>
  <c r="W32"/>
  <c r="D42"/>
  <c r="K36"/>
  <c r="M36" s="1"/>
  <c r="BA28"/>
  <c r="AL29" s="1"/>
  <c r="AM30" l="1"/>
  <c r="AS31"/>
  <c r="AC35"/>
  <c r="L3" i="3" s="1"/>
  <c r="L7" s="1"/>
  <c r="AG32" i="2"/>
  <c r="V33"/>
  <c r="S35"/>
  <c r="L1" i="3" s="1"/>
  <c r="L5" s="1"/>
  <c r="BD28" i="2"/>
  <c r="AY28"/>
  <c r="AA29" s="1"/>
  <c r="J37"/>
  <c r="C43"/>
  <c r="AZ28"/>
  <c r="AK29" s="1"/>
  <c r="AB36" l="1"/>
  <c r="O36" s="1"/>
  <c r="AR32"/>
  <c r="AN31"/>
  <c r="AJ30"/>
  <c r="AF33"/>
  <c r="Z30"/>
  <c r="R36"/>
  <c r="N36" s="1"/>
  <c r="L36" s="1"/>
  <c r="U34"/>
  <c r="BC28"/>
  <c r="B44"/>
  <c r="I38"/>
  <c r="BB28"/>
  <c r="BE28" s="1"/>
  <c r="AX29"/>
  <c r="Q36" l="1"/>
  <c r="P36"/>
  <c r="AO32"/>
  <c r="AQ33"/>
  <c r="AE34"/>
  <c r="AI31"/>
  <c r="T35"/>
  <c r="M1" i="3" s="1"/>
  <c r="M5" s="1"/>
  <c r="Y31" i="2"/>
  <c r="AV29"/>
  <c r="K37"/>
  <c r="M37" s="1"/>
  <c r="H39"/>
  <c r="G40" s="1"/>
  <c r="AW29"/>
  <c r="AU30" s="1"/>
  <c r="AT31" l="1"/>
  <c r="AP33"/>
  <c r="AH32"/>
  <c r="AD35"/>
  <c r="M3" i="3" s="1"/>
  <c r="M7" s="1"/>
  <c r="X32" i="2"/>
  <c r="S36"/>
  <c r="F41"/>
  <c r="J38"/>
  <c r="BA29"/>
  <c r="AL30" s="1"/>
  <c r="AY29"/>
  <c r="AA30" s="1"/>
  <c r="AM31" l="1"/>
  <c r="AS32"/>
  <c r="AC36"/>
  <c r="AB37" s="1"/>
  <c r="O37" s="1"/>
  <c r="AG33"/>
  <c r="Z31"/>
  <c r="R37"/>
  <c r="N37" s="1"/>
  <c r="L37" s="1"/>
  <c r="W33"/>
  <c r="BB29"/>
  <c r="BE29" s="1"/>
  <c r="BD29"/>
  <c r="I39"/>
  <c r="H40" s="1"/>
  <c r="E42"/>
  <c r="AZ29"/>
  <c r="AK30" s="1"/>
  <c r="AR33" l="1"/>
  <c r="AN32"/>
  <c r="AJ31"/>
  <c r="AF34"/>
  <c r="V34"/>
  <c r="Y32"/>
  <c r="BC29"/>
  <c r="D43"/>
  <c r="G41"/>
  <c r="AX30"/>
  <c r="AV30"/>
  <c r="AO33" l="1"/>
  <c r="AQ34"/>
  <c r="AE35"/>
  <c r="N3" i="3" s="1"/>
  <c r="N7" s="1"/>
  <c r="AI32" i="2"/>
  <c r="X33"/>
  <c r="U35"/>
  <c r="N1" i="3" s="1"/>
  <c r="N5" s="1"/>
  <c r="F42" i="2"/>
  <c r="C44"/>
  <c r="AW30"/>
  <c r="AU31" s="1"/>
  <c r="Q37" l="1"/>
  <c r="P37"/>
  <c r="AT32"/>
  <c r="AP34"/>
  <c r="AH33"/>
  <c r="AD36"/>
  <c r="T36"/>
  <c r="W34"/>
  <c r="B45"/>
  <c r="E43"/>
  <c r="K38"/>
  <c r="M38" s="1"/>
  <c r="BA30"/>
  <c r="AL31" s="1"/>
  <c r="AM32" l="1"/>
  <c r="AS33"/>
  <c r="AC37"/>
  <c r="AB38" s="1"/>
  <c r="O38" s="1"/>
  <c r="AG34"/>
  <c r="V35"/>
  <c r="O1" i="3" s="1"/>
  <c r="O5" s="1"/>
  <c r="S37" i="2"/>
  <c r="BD30"/>
  <c r="AY30"/>
  <c r="AA31" s="1"/>
  <c r="J39"/>
  <c r="D44"/>
  <c r="AZ30"/>
  <c r="AK31" s="1"/>
  <c r="AR34" l="1"/>
  <c r="AN33"/>
  <c r="AJ32"/>
  <c r="AF35"/>
  <c r="O3" i="3" s="1"/>
  <c r="O7" s="1"/>
  <c r="Z32" i="2"/>
  <c r="R38"/>
  <c r="N38" s="1"/>
  <c r="L38" s="1"/>
  <c r="U36"/>
  <c r="BC30"/>
  <c r="C45"/>
  <c r="I40"/>
  <c r="H41" s="1"/>
  <c r="G42" s="1"/>
  <c r="F43" s="1"/>
  <c r="E44" s="1"/>
  <c r="D45" s="1"/>
  <c r="BB30"/>
  <c r="BE30" s="1"/>
  <c r="AX31"/>
  <c r="AO34" l="1"/>
  <c r="AQ35"/>
  <c r="Z2" i="3" s="1"/>
  <c r="AE36" i="2"/>
  <c r="AI33"/>
  <c r="T37"/>
  <c r="Y33"/>
  <c r="AV31"/>
  <c r="C46"/>
  <c r="B46"/>
  <c r="B47" s="1"/>
  <c r="AW31"/>
  <c r="AU32" s="1"/>
  <c r="K39" l="1"/>
  <c r="M39" s="1"/>
  <c r="Q38"/>
  <c r="P38"/>
  <c r="AT33"/>
  <c r="AP35"/>
  <c r="Y2" i="3" s="1"/>
  <c r="AH34" i="2"/>
  <c r="AD37"/>
  <c r="X34"/>
  <c r="S38"/>
  <c r="R39"/>
  <c r="N39" s="1"/>
  <c r="BA31"/>
  <c r="AL32" s="1"/>
  <c r="AY31"/>
  <c r="AA32" s="1"/>
  <c r="J40" l="1"/>
  <c r="I41" s="1"/>
  <c r="H42" s="1"/>
  <c r="G43" s="1"/>
  <c r="AM33"/>
  <c r="AS34"/>
  <c r="AC38"/>
  <c r="AB39" s="1"/>
  <c r="O39" s="1"/>
  <c r="L39" s="1"/>
  <c r="AG35"/>
  <c r="P3" i="3" s="1"/>
  <c r="P7" s="1"/>
  <c r="Z33" i="2"/>
  <c r="W35"/>
  <c r="P1" i="3" s="1"/>
  <c r="P5" s="1"/>
  <c r="BB31" i="2"/>
  <c r="BE31" s="1"/>
  <c r="BD31"/>
  <c r="F44"/>
  <c r="AZ31"/>
  <c r="AK32" s="1"/>
  <c r="AR35" l="1"/>
  <c r="AA2" i="3" s="1"/>
  <c r="AN34" i="2"/>
  <c r="AJ33"/>
  <c r="AF36"/>
  <c r="V36"/>
  <c r="Y34"/>
  <c r="BC31"/>
  <c r="E45"/>
  <c r="AX32"/>
  <c r="AV32"/>
  <c r="AO35" l="1"/>
  <c r="X2" i="3" s="1"/>
  <c r="AQ36" i="2"/>
  <c r="AE37"/>
  <c r="AI34"/>
  <c r="X35"/>
  <c r="Q1" i="3" s="1"/>
  <c r="Q5" s="1"/>
  <c r="U37" i="2"/>
  <c r="D46"/>
  <c r="AW32"/>
  <c r="AU33" s="1"/>
  <c r="Q39" l="1"/>
  <c r="P39"/>
  <c r="AT34"/>
  <c r="AP36"/>
  <c r="AH35"/>
  <c r="Q3" i="3" s="1"/>
  <c r="Q7" s="1"/>
  <c r="AD38" i="2"/>
  <c r="T38"/>
  <c r="W36"/>
  <c r="C47"/>
  <c r="K40"/>
  <c r="M40" s="1"/>
  <c r="BA32"/>
  <c r="AL33" s="1"/>
  <c r="AM34" l="1"/>
  <c r="AS35"/>
  <c r="AB2" i="3" s="1"/>
  <c r="AC39" i="2"/>
  <c r="AB40" s="1"/>
  <c r="O40" s="1"/>
  <c r="AG36"/>
  <c r="V37"/>
  <c r="S39"/>
  <c r="BD32"/>
  <c r="AY32"/>
  <c r="AA33" s="1"/>
  <c r="J41"/>
  <c r="B48"/>
  <c r="AZ32"/>
  <c r="AK33" s="1"/>
  <c r="AR36" l="1"/>
  <c r="AN35"/>
  <c r="W2" i="3" s="1"/>
  <c r="AJ34" i="2"/>
  <c r="AF37"/>
  <c r="Z34"/>
  <c r="R40"/>
  <c r="N40" s="1"/>
  <c r="L40" s="1"/>
  <c r="U38"/>
  <c r="BC32"/>
  <c r="I42"/>
  <c r="H43" s="1"/>
  <c r="G44" s="1"/>
  <c r="F45" s="1"/>
  <c r="E46" s="1"/>
  <c r="D47" s="1"/>
  <c r="BB32"/>
  <c r="BE32" s="1"/>
  <c r="AX33"/>
  <c r="Q40" l="1"/>
  <c r="P40"/>
  <c r="AO36"/>
  <c r="AQ37"/>
  <c r="AE38"/>
  <c r="AI35"/>
  <c r="R3" i="3" s="1"/>
  <c r="R7" s="1"/>
  <c r="T39" i="2"/>
  <c r="Y35"/>
  <c r="R1" i="3" s="1"/>
  <c r="R5" s="1"/>
  <c r="AV33" i="2"/>
  <c r="K41"/>
  <c r="M41" s="1"/>
  <c r="C48"/>
  <c r="AW33"/>
  <c r="AU34" s="1"/>
  <c r="J42" l="1"/>
  <c r="I43" s="1"/>
  <c r="AT35"/>
  <c r="AC2" i="3" s="1"/>
  <c r="AP37" i="2"/>
  <c r="AH36"/>
  <c r="AD39"/>
  <c r="X36"/>
  <c r="S40"/>
  <c r="B49"/>
  <c r="H44"/>
  <c r="BA33"/>
  <c r="AL34" s="1"/>
  <c r="AY33"/>
  <c r="AA34" s="1"/>
  <c r="AM35" l="1"/>
  <c r="V2" i="3" s="1"/>
  <c r="AS36" i="2"/>
  <c r="AC40"/>
  <c r="AB41" s="1"/>
  <c r="O41" s="1"/>
  <c r="AG37"/>
  <c r="Z35"/>
  <c r="S1" i="3" s="1"/>
  <c r="S5" s="1"/>
  <c r="R41" i="2"/>
  <c r="N41" s="1"/>
  <c r="L41" s="1"/>
  <c r="W37"/>
  <c r="BB33"/>
  <c r="BE33" s="1"/>
  <c r="BD33"/>
  <c r="G45"/>
  <c r="AZ33"/>
  <c r="AK34" s="1"/>
  <c r="AR37" l="1"/>
  <c r="AN36"/>
  <c r="AJ35"/>
  <c r="S3" i="3" s="1"/>
  <c r="S7" s="1"/>
  <c r="AF38" i="2"/>
  <c r="V38"/>
  <c r="Y36"/>
  <c r="BC33"/>
  <c r="F46"/>
  <c r="AX34"/>
  <c r="AV34"/>
  <c r="AO37" l="1"/>
  <c r="AQ38"/>
  <c r="AE39"/>
  <c r="AI36"/>
  <c r="X37"/>
  <c r="U39"/>
  <c r="E47"/>
  <c r="AW34"/>
  <c r="AU35" s="1"/>
  <c r="AD2" i="3" s="1"/>
  <c r="Q41" i="2" l="1"/>
  <c r="P41"/>
  <c r="AT36"/>
  <c r="AP38"/>
  <c r="AH37"/>
  <c r="AD40"/>
  <c r="T40"/>
  <c r="W38"/>
  <c r="D48"/>
  <c r="K42"/>
  <c r="M42" s="1"/>
  <c r="BA34"/>
  <c r="AL35" s="1"/>
  <c r="U2" i="3" s="1"/>
  <c r="AM36" i="2" l="1"/>
  <c r="AS37"/>
  <c r="AC41"/>
  <c r="AB42" s="1"/>
  <c r="O42" s="1"/>
  <c r="AG38"/>
  <c r="V39"/>
  <c r="S41"/>
  <c r="BD34"/>
  <c r="AY34"/>
  <c r="AA35" s="1"/>
  <c r="T1" i="3" s="1"/>
  <c r="T5" s="1"/>
  <c r="J43" i="2"/>
  <c r="C49"/>
  <c r="AZ34"/>
  <c r="AK35" s="1"/>
  <c r="T3" i="3" s="1"/>
  <c r="T7" s="1"/>
  <c r="AR38" i="2" l="1"/>
  <c r="AN37"/>
  <c r="AJ36"/>
  <c r="AF39"/>
  <c r="Z36"/>
  <c r="R42"/>
  <c r="N42" s="1"/>
  <c r="L42" s="1"/>
  <c r="U40"/>
  <c r="BC34"/>
  <c r="B50"/>
  <c r="I44"/>
  <c r="H45" s="1"/>
  <c r="G46" s="1"/>
  <c r="F47" s="1"/>
  <c r="E48" s="1"/>
  <c r="D49" s="1"/>
  <c r="BB34"/>
  <c r="BE34" s="1"/>
  <c r="AX35"/>
  <c r="Q42" l="1"/>
  <c r="P42"/>
  <c r="AO38"/>
  <c r="AQ39"/>
  <c r="AE40"/>
  <c r="AI37"/>
  <c r="T41"/>
  <c r="Y37"/>
  <c r="AV35"/>
  <c r="K43"/>
  <c r="M43" s="1"/>
  <c r="AW35"/>
  <c r="AU36" s="1"/>
  <c r="C50"/>
  <c r="J44" l="1"/>
  <c r="I45" s="1"/>
  <c r="AT37"/>
  <c r="AP39"/>
  <c r="AH38"/>
  <c r="AD41"/>
  <c r="X38"/>
  <c r="S42"/>
  <c r="H46"/>
  <c r="BA35"/>
  <c r="AL36" s="1"/>
  <c r="AY35"/>
  <c r="AA36" s="1"/>
  <c r="B51"/>
  <c r="AM37" l="1"/>
  <c r="AS38"/>
  <c r="AC42"/>
  <c r="AB43" s="1"/>
  <c r="O43" s="1"/>
  <c r="AG39"/>
  <c r="Z37"/>
  <c r="R43"/>
  <c r="N43" s="1"/>
  <c r="L43" s="1"/>
  <c r="W39"/>
  <c r="BB35"/>
  <c r="BE35" s="1"/>
  <c r="BD35"/>
  <c r="G47"/>
  <c r="AZ35"/>
  <c r="AK36" s="1"/>
  <c r="AR39" l="1"/>
  <c r="AN38"/>
  <c r="AJ37"/>
  <c r="AF40"/>
  <c r="V40"/>
  <c r="Y38"/>
  <c r="BC35"/>
  <c r="F48"/>
  <c r="AX36"/>
  <c r="AV36"/>
  <c r="AO39" l="1"/>
  <c r="AQ40"/>
  <c r="AE41"/>
  <c r="AI38"/>
  <c r="X39"/>
  <c r="U41"/>
  <c r="E49"/>
  <c r="AW36"/>
  <c r="AU37" s="1"/>
  <c r="Q43" l="1"/>
  <c r="P43"/>
  <c r="AT38"/>
  <c r="AP40"/>
  <c r="AH39"/>
  <c r="AD42"/>
  <c r="T42"/>
  <c r="W40"/>
  <c r="D50"/>
  <c r="K44"/>
  <c r="M44" s="1"/>
  <c r="BA36"/>
  <c r="AL37" s="1"/>
  <c r="AM38" l="1"/>
  <c r="AS39"/>
  <c r="AC43"/>
  <c r="AB44" s="1"/>
  <c r="O44" s="1"/>
  <c r="AG40"/>
  <c r="V41"/>
  <c r="S43"/>
  <c r="BD36"/>
  <c r="AY36"/>
  <c r="AA37" s="1"/>
  <c r="J45"/>
  <c r="C51"/>
  <c r="AZ36"/>
  <c r="AK37" s="1"/>
  <c r="AR40" l="1"/>
  <c r="AN39"/>
  <c r="AJ38"/>
  <c r="AF41"/>
  <c r="Z38"/>
  <c r="R44"/>
  <c r="N44" s="1"/>
  <c r="L44" s="1"/>
  <c r="U42"/>
  <c r="BC36"/>
  <c r="B52"/>
  <c r="I46"/>
  <c r="H47" s="1"/>
  <c r="G48" s="1"/>
  <c r="F49" s="1"/>
  <c r="E50" s="1"/>
  <c r="D51" s="1"/>
  <c r="BB36"/>
  <c r="BE36" s="1"/>
  <c r="AX37"/>
  <c r="Q44" l="1"/>
  <c r="P44"/>
  <c r="AO40"/>
  <c r="AQ41"/>
  <c r="AE42"/>
  <c r="AI39"/>
  <c r="T43"/>
  <c r="Y39"/>
  <c r="AV37"/>
  <c r="K45"/>
  <c r="M45" s="1"/>
  <c r="AW37"/>
  <c r="AU38" s="1"/>
  <c r="C52"/>
  <c r="J46" l="1"/>
  <c r="I47" s="1"/>
  <c r="AT39"/>
  <c r="AP41"/>
  <c r="AH40"/>
  <c r="AD43"/>
  <c r="X40"/>
  <c r="S44"/>
  <c r="H48"/>
  <c r="BA37"/>
  <c r="AL38" s="1"/>
  <c r="AY37"/>
  <c r="AA38" s="1"/>
  <c r="B53"/>
  <c r="AM39" l="1"/>
  <c r="AS40"/>
  <c r="AC44"/>
  <c r="AB45" s="1"/>
  <c r="O45" s="1"/>
  <c r="AG41"/>
  <c r="Z39"/>
  <c r="R45"/>
  <c r="N45" s="1"/>
  <c r="L45" s="1"/>
  <c r="W41"/>
  <c r="BB37"/>
  <c r="BE37" s="1"/>
  <c r="BD37"/>
  <c r="G49"/>
  <c r="AZ37"/>
  <c r="AK38" s="1"/>
  <c r="AR41" l="1"/>
  <c r="AN40"/>
  <c r="AJ39"/>
  <c r="AF42"/>
  <c r="V42"/>
  <c r="Y40"/>
  <c r="BC37"/>
  <c r="F50"/>
  <c r="AX38"/>
  <c r="AV38"/>
  <c r="AO41" l="1"/>
  <c r="AQ42"/>
  <c r="AE43"/>
  <c r="AI40"/>
  <c r="X41"/>
  <c r="U43"/>
  <c r="E51"/>
  <c r="AW38"/>
  <c r="AU39" s="1"/>
  <c r="Q45" l="1"/>
  <c r="P45"/>
  <c r="AT40"/>
  <c r="AP42"/>
  <c r="AH41"/>
  <c r="AD44"/>
  <c r="T44"/>
  <c r="W42"/>
  <c r="D52"/>
  <c r="K46"/>
  <c r="M46" s="1"/>
  <c r="BA38"/>
  <c r="AL39" s="1"/>
  <c r="AM40" l="1"/>
  <c r="AS41"/>
  <c r="AC45"/>
  <c r="AB46" s="1"/>
  <c r="O46" s="1"/>
  <c r="AG42"/>
  <c r="V43"/>
  <c r="S45"/>
  <c r="BD38"/>
  <c r="AY38"/>
  <c r="AA39" s="1"/>
  <c r="J47"/>
  <c r="C53"/>
  <c r="AZ38"/>
  <c r="AK39" s="1"/>
  <c r="AR42" l="1"/>
  <c r="AN41"/>
  <c r="AJ40"/>
  <c r="AF43"/>
  <c r="Z40"/>
  <c r="R46"/>
  <c r="N46" s="1"/>
  <c r="L46" s="1"/>
  <c r="U44"/>
  <c r="BC38"/>
  <c r="B54"/>
  <c r="I48"/>
  <c r="H49" s="1"/>
  <c r="G50" s="1"/>
  <c r="F51" s="1"/>
  <c r="E52" s="1"/>
  <c r="D53" s="1"/>
  <c r="BB38"/>
  <c r="BE38" s="1"/>
  <c r="AX39"/>
  <c r="Q46" l="1"/>
  <c r="P46"/>
  <c r="AO42"/>
  <c r="AQ43"/>
  <c r="AE44"/>
  <c r="AI41"/>
  <c r="T45"/>
  <c r="Y41"/>
  <c r="AV39"/>
  <c r="K47"/>
  <c r="M47" s="1"/>
  <c r="AW39"/>
  <c r="AU40" s="1"/>
  <c r="C54"/>
  <c r="J48" l="1"/>
  <c r="I49" s="1"/>
  <c r="AT41"/>
  <c r="AP43"/>
  <c r="AH42"/>
  <c r="AD45"/>
  <c r="X42"/>
  <c r="S46"/>
  <c r="H50"/>
  <c r="BA39"/>
  <c r="AL40" s="1"/>
  <c r="AY39"/>
  <c r="AA40" s="1"/>
  <c r="B55"/>
  <c r="AM41" l="1"/>
  <c r="AS42"/>
  <c r="AC46"/>
  <c r="AB47" s="1"/>
  <c r="O47" s="1"/>
  <c r="AG43"/>
  <c r="Z41"/>
  <c r="R47"/>
  <c r="N47" s="1"/>
  <c r="L47" s="1"/>
  <c r="W43"/>
  <c r="BB39"/>
  <c r="BE39" s="1"/>
  <c r="BD39"/>
  <c r="G51"/>
  <c r="AZ39"/>
  <c r="AK40" s="1"/>
  <c r="AR43" l="1"/>
  <c r="AN42"/>
  <c r="AJ41"/>
  <c r="AF44"/>
  <c r="V44"/>
  <c r="Y42"/>
  <c r="BC39"/>
  <c r="F52"/>
  <c r="AX40"/>
  <c r="AV40"/>
  <c r="AO43" l="1"/>
  <c r="AQ44"/>
  <c r="AE45"/>
  <c r="AI42"/>
  <c r="X43"/>
  <c r="U45"/>
  <c r="E53"/>
  <c r="AW40"/>
  <c r="AU41" s="1"/>
  <c r="AT42" l="1"/>
  <c r="AP44"/>
  <c r="AH43"/>
  <c r="AD46"/>
  <c r="T46"/>
  <c r="W44"/>
  <c r="D54"/>
  <c r="BA40"/>
  <c r="AL41" s="1"/>
  <c r="Q47" l="1"/>
  <c r="P47"/>
  <c r="AM42"/>
  <c r="AS43"/>
  <c r="AC47"/>
  <c r="AG44"/>
  <c r="V45"/>
  <c r="S47"/>
  <c r="R48"/>
  <c r="N48" s="1"/>
  <c r="BD40"/>
  <c r="AY40"/>
  <c r="AA41" s="1"/>
  <c r="K48"/>
  <c r="M48" s="1"/>
  <c r="C55"/>
  <c r="AZ40"/>
  <c r="AK41" s="1"/>
  <c r="AB48" l="1"/>
  <c r="O48" s="1"/>
  <c r="L48" s="1"/>
  <c r="J49"/>
  <c r="I50" s="1"/>
  <c r="H51" s="1"/>
  <c r="G52" s="1"/>
  <c r="F53" s="1"/>
  <c r="AR44"/>
  <c r="AN43"/>
  <c r="AJ42"/>
  <c r="AF45"/>
  <c r="Z42"/>
  <c r="U46"/>
  <c r="BC40"/>
  <c r="B56"/>
  <c r="E54"/>
  <c r="BB40"/>
  <c r="BE40" s="1"/>
  <c r="AX41"/>
  <c r="AO44" l="1"/>
  <c r="AQ45"/>
  <c r="AE46"/>
  <c r="AI43"/>
  <c r="T47"/>
  <c r="Y43"/>
  <c r="AV41"/>
  <c r="D55"/>
  <c r="AW41"/>
  <c r="AU42" s="1"/>
  <c r="AT43" l="1"/>
  <c r="AP45"/>
  <c r="AH44"/>
  <c r="AD47"/>
  <c r="X44"/>
  <c r="S48"/>
  <c r="C56"/>
  <c r="BA41"/>
  <c r="AL42" s="1"/>
  <c r="AY41"/>
  <c r="AA42" s="1"/>
  <c r="Q48" l="1"/>
  <c r="P48"/>
  <c r="AM43"/>
  <c r="AS44"/>
  <c r="AC48"/>
  <c r="AG45"/>
  <c r="Z43"/>
  <c r="K49"/>
  <c r="M49" s="1"/>
  <c r="R49"/>
  <c r="N49" s="1"/>
  <c r="W45"/>
  <c r="BB41"/>
  <c r="BE41" s="1"/>
  <c r="BD41"/>
  <c r="B57"/>
  <c r="J50"/>
  <c r="I51" s="1"/>
  <c r="H52" s="1"/>
  <c r="AZ41"/>
  <c r="AK42" s="1"/>
  <c r="AB49" l="1"/>
  <c r="O49" s="1"/>
  <c r="L49" s="1"/>
  <c r="AR45"/>
  <c r="AN44"/>
  <c r="AJ43"/>
  <c r="AF46"/>
  <c r="V46"/>
  <c r="Y44"/>
  <c r="BC41"/>
  <c r="G53"/>
  <c r="AX42"/>
  <c r="AV42"/>
  <c r="AO45" l="1"/>
  <c r="AQ46"/>
  <c r="AE47"/>
  <c r="AI44"/>
  <c r="X45"/>
  <c r="U47"/>
  <c r="F54"/>
  <c r="AW42"/>
  <c r="AU43" s="1"/>
  <c r="AT44" l="1"/>
  <c r="AP46"/>
  <c r="AH45"/>
  <c r="AD48"/>
  <c r="T48"/>
  <c r="W46"/>
  <c r="E55"/>
  <c r="BA42"/>
  <c r="AL43" s="1"/>
  <c r="Q49" l="1"/>
  <c r="P49"/>
  <c r="AM44"/>
  <c r="AS45"/>
  <c r="AC49"/>
  <c r="AG46"/>
  <c r="V47"/>
  <c r="S49"/>
  <c r="R50"/>
  <c r="N50" s="1"/>
  <c r="BD42"/>
  <c r="AY42"/>
  <c r="AA43" s="1"/>
  <c r="K50"/>
  <c r="M50" s="1"/>
  <c r="D56"/>
  <c r="AZ42"/>
  <c r="AK43" s="1"/>
  <c r="AB50" l="1"/>
  <c r="O50" s="1"/>
  <c r="L50" s="1"/>
  <c r="J51"/>
  <c r="I52" s="1"/>
  <c r="H53" s="1"/>
  <c r="AR46"/>
  <c r="AN45"/>
  <c r="AJ44"/>
  <c r="AF47"/>
  <c r="Z44"/>
  <c r="U48"/>
  <c r="BC42"/>
  <c r="C57"/>
  <c r="G54"/>
  <c r="BB42"/>
  <c r="BE42" s="1"/>
  <c r="AX43"/>
  <c r="AO46" l="1"/>
  <c r="AQ47"/>
  <c r="AE48"/>
  <c r="AI45"/>
  <c r="T49"/>
  <c r="Y45"/>
  <c r="AV43"/>
  <c r="F55"/>
  <c r="B58"/>
  <c r="AW43"/>
  <c r="AU44" s="1"/>
  <c r="AT45" l="1"/>
  <c r="AP47"/>
  <c r="AH46"/>
  <c r="AD49"/>
  <c r="X46"/>
  <c r="S50"/>
  <c r="E56"/>
  <c r="BA43"/>
  <c r="AL44" s="1"/>
  <c r="AY43"/>
  <c r="AA44" s="1"/>
  <c r="Q50" l="1"/>
  <c r="P50"/>
  <c r="AM45"/>
  <c r="AS46"/>
  <c r="AC50"/>
  <c r="AG47"/>
  <c r="Z45"/>
  <c r="K51"/>
  <c r="M51" s="1"/>
  <c r="R51"/>
  <c r="N51" s="1"/>
  <c r="W47"/>
  <c r="BB43"/>
  <c r="BE43" s="1"/>
  <c r="BD43"/>
  <c r="D57"/>
  <c r="J52"/>
  <c r="I53" s="1"/>
  <c r="H54" s="1"/>
  <c r="AZ43"/>
  <c r="AK44" s="1"/>
  <c r="AB51" l="1"/>
  <c r="O51" s="1"/>
  <c r="L51" s="1"/>
  <c r="AR47"/>
  <c r="AN46"/>
  <c r="AJ45"/>
  <c r="AF48"/>
  <c r="V48"/>
  <c r="Y46"/>
  <c r="BC43"/>
  <c r="G55"/>
  <c r="C58"/>
  <c r="AX44"/>
  <c r="AV44"/>
  <c r="AO47" l="1"/>
  <c r="AQ48"/>
  <c r="AE49"/>
  <c r="AI46"/>
  <c r="X47"/>
  <c r="U49"/>
  <c r="B59"/>
  <c r="F56"/>
  <c r="AW44"/>
  <c r="AU45" s="1"/>
  <c r="AT46" l="1"/>
  <c r="AP48"/>
  <c r="AH47"/>
  <c r="AD50"/>
  <c r="T50"/>
  <c r="W48"/>
  <c r="E57"/>
  <c r="BA44"/>
  <c r="AL45" s="1"/>
  <c r="Q51" l="1"/>
  <c r="P51"/>
  <c r="AM46"/>
  <c r="AS47"/>
  <c r="AC51"/>
  <c r="AG48"/>
  <c r="V49"/>
  <c r="S51"/>
  <c r="R52"/>
  <c r="N52" s="1"/>
  <c r="BD44"/>
  <c r="AY44"/>
  <c r="AA45" s="1"/>
  <c r="K52"/>
  <c r="M52" s="1"/>
  <c r="D58"/>
  <c r="AZ44"/>
  <c r="AK45" s="1"/>
  <c r="AB52" l="1"/>
  <c r="O52" s="1"/>
  <c r="L52" s="1"/>
  <c r="J53"/>
  <c r="I54" s="1"/>
  <c r="H55" s="1"/>
  <c r="AR48"/>
  <c r="AN47"/>
  <c r="AJ46"/>
  <c r="AF49"/>
  <c r="Z46"/>
  <c r="U50"/>
  <c r="BC44"/>
  <c r="C59"/>
  <c r="G56"/>
  <c r="BB44"/>
  <c r="BE44" s="1"/>
  <c r="AX45"/>
  <c r="AO48" l="1"/>
  <c r="AQ49"/>
  <c r="AE50"/>
  <c r="AI47"/>
  <c r="T51"/>
  <c r="Y47"/>
  <c r="AV45"/>
  <c r="F57"/>
  <c r="B60"/>
  <c r="AW45"/>
  <c r="AU46" s="1"/>
  <c r="AT47" l="1"/>
  <c r="AP49"/>
  <c r="AH48"/>
  <c r="AD51"/>
  <c r="X48"/>
  <c r="S52"/>
  <c r="E58"/>
  <c r="BA45"/>
  <c r="AL46" s="1"/>
  <c r="AY45"/>
  <c r="AA46" s="1"/>
  <c r="Q52" l="1"/>
  <c r="P52"/>
  <c r="AM47"/>
  <c r="AS48"/>
  <c r="AC52"/>
  <c r="AG49"/>
  <c r="Z47"/>
  <c r="K53"/>
  <c r="M53" s="1"/>
  <c r="R53"/>
  <c r="N53" s="1"/>
  <c r="W49"/>
  <c r="BB45"/>
  <c r="BE45" s="1"/>
  <c r="BD45"/>
  <c r="D59"/>
  <c r="J54"/>
  <c r="AZ45"/>
  <c r="AK46" s="1"/>
  <c r="AB53" l="1"/>
  <c r="O53" s="1"/>
  <c r="L53" s="1"/>
  <c r="AR49"/>
  <c r="AN48"/>
  <c r="AJ47"/>
  <c r="AF50"/>
  <c r="V50"/>
  <c r="Y48"/>
  <c r="BC45"/>
  <c r="I55"/>
  <c r="H56" s="1"/>
  <c r="C60"/>
  <c r="AX46"/>
  <c r="AV46"/>
  <c r="AO49" l="1"/>
  <c r="AQ50"/>
  <c r="AE51"/>
  <c r="AI48"/>
  <c r="X49"/>
  <c r="U51"/>
  <c r="B61"/>
  <c r="G57"/>
  <c r="AW46"/>
  <c r="AU47" s="1"/>
  <c r="AT48" l="1"/>
  <c r="AP50"/>
  <c r="AH49"/>
  <c r="AD52"/>
  <c r="T52"/>
  <c r="W50"/>
  <c r="F58"/>
  <c r="BA46"/>
  <c r="AL47" s="1"/>
  <c r="Q53" l="1"/>
  <c r="P53"/>
  <c r="AM48"/>
  <c r="AS49"/>
  <c r="AC53"/>
  <c r="AG50"/>
  <c r="V51"/>
  <c r="S53"/>
  <c r="R54"/>
  <c r="N54" s="1"/>
  <c r="BD46"/>
  <c r="AY46"/>
  <c r="AA47" s="1"/>
  <c r="K54"/>
  <c r="M54" s="1"/>
  <c r="E59"/>
  <c r="AZ46"/>
  <c r="AK47" s="1"/>
  <c r="AB54" l="1"/>
  <c r="O54" s="1"/>
  <c r="L54" s="1"/>
  <c r="J55"/>
  <c r="AR50"/>
  <c r="AN49"/>
  <c r="AJ48"/>
  <c r="AF51"/>
  <c r="Z48"/>
  <c r="U52"/>
  <c r="BC46"/>
  <c r="D60"/>
  <c r="I56"/>
  <c r="H57" s="1"/>
  <c r="BB46"/>
  <c r="BE46" s="1"/>
  <c r="AX47"/>
  <c r="AO50" l="1"/>
  <c r="AQ51"/>
  <c r="AE52"/>
  <c r="AI49"/>
  <c r="T53"/>
  <c r="Y49"/>
  <c r="AV47"/>
  <c r="G58"/>
  <c r="C61"/>
  <c r="AW47"/>
  <c r="AU48" s="1"/>
  <c r="AT49" l="1"/>
  <c r="AP51"/>
  <c r="AH50"/>
  <c r="AD53"/>
  <c r="X50"/>
  <c r="S54"/>
  <c r="B62"/>
  <c r="F59"/>
  <c r="BA47"/>
  <c r="AL48" s="1"/>
  <c r="AY47"/>
  <c r="AA48" s="1"/>
  <c r="Q54" l="1"/>
  <c r="P54"/>
  <c r="AM49"/>
  <c r="AS50"/>
  <c r="AC54"/>
  <c r="AG51"/>
  <c r="Z49"/>
  <c r="K55"/>
  <c r="M55" s="1"/>
  <c r="R55"/>
  <c r="N55" s="1"/>
  <c r="W51"/>
  <c r="BB47"/>
  <c r="BE47" s="1"/>
  <c r="BD47"/>
  <c r="E60"/>
  <c r="J56"/>
  <c r="AZ47"/>
  <c r="AK48" s="1"/>
  <c r="AB55" l="1"/>
  <c r="O55" s="1"/>
  <c r="L55" s="1"/>
  <c r="AR51"/>
  <c r="AN50"/>
  <c r="AJ49"/>
  <c r="AF52"/>
  <c r="V52"/>
  <c r="Y50"/>
  <c r="BC47"/>
  <c r="I57"/>
  <c r="H58" s="1"/>
  <c r="D61"/>
  <c r="AX48"/>
  <c r="AV48"/>
  <c r="AO51" l="1"/>
  <c r="AQ52"/>
  <c r="AE53"/>
  <c r="AI50"/>
  <c r="X51"/>
  <c r="U53"/>
  <c r="C62"/>
  <c r="G59"/>
  <c r="F60" s="1"/>
  <c r="AW48"/>
  <c r="AU49" s="1"/>
  <c r="AT50" l="1"/>
  <c r="AP52"/>
  <c r="AH51"/>
  <c r="AD54"/>
  <c r="T54"/>
  <c r="W52"/>
  <c r="E61"/>
  <c r="B63"/>
  <c r="BA48"/>
  <c r="AL49" s="1"/>
  <c r="Q55" l="1"/>
  <c r="P55"/>
  <c r="AM50"/>
  <c r="AS51"/>
  <c r="AC55"/>
  <c r="AG52"/>
  <c r="V53"/>
  <c r="S55"/>
  <c r="R56"/>
  <c r="N56" s="1"/>
  <c r="BD48"/>
  <c r="AY48"/>
  <c r="AA49" s="1"/>
  <c r="K56"/>
  <c r="M56" s="1"/>
  <c r="D62"/>
  <c r="AZ48"/>
  <c r="AK49" s="1"/>
  <c r="AB56" l="1"/>
  <c r="O56" s="1"/>
  <c r="L56" s="1"/>
  <c r="J57"/>
  <c r="AR52"/>
  <c r="AN51"/>
  <c r="AJ50"/>
  <c r="AF53"/>
  <c r="Z50"/>
  <c r="U54"/>
  <c r="BC48"/>
  <c r="C63"/>
  <c r="I58"/>
  <c r="BB48"/>
  <c r="BE48" s="1"/>
  <c r="AX49"/>
  <c r="AO52" l="1"/>
  <c r="AQ53"/>
  <c r="AE54"/>
  <c r="AI51"/>
  <c r="T55"/>
  <c r="Y51"/>
  <c r="AV49"/>
  <c r="H59"/>
  <c r="B64"/>
  <c r="AW49"/>
  <c r="AU50" s="1"/>
  <c r="AT51" l="1"/>
  <c r="AP53"/>
  <c r="AH52"/>
  <c r="AD55"/>
  <c r="X52"/>
  <c r="S56"/>
  <c r="G60"/>
  <c r="F61" s="1"/>
  <c r="BA49"/>
  <c r="AL50" s="1"/>
  <c r="AY49"/>
  <c r="AA50" s="1"/>
  <c r="Q56" l="1"/>
  <c r="P56"/>
  <c r="AM51"/>
  <c r="AS52"/>
  <c r="AC56"/>
  <c r="AG53"/>
  <c r="Z51"/>
  <c r="K57"/>
  <c r="M57" s="1"/>
  <c r="R57"/>
  <c r="N57" s="1"/>
  <c r="W53"/>
  <c r="BB49"/>
  <c r="BE49" s="1"/>
  <c r="BD49"/>
  <c r="E62"/>
  <c r="J58"/>
  <c r="AZ49"/>
  <c r="AK50" s="1"/>
  <c r="AB57" l="1"/>
  <c r="O57" s="1"/>
  <c r="L57" s="1"/>
  <c r="AR53"/>
  <c r="AN52"/>
  <c r="AJ51"/>
  <c r="AF54"/>
  <c r="V54"/>
  <c r="Y52"/>
  <c r="BC49"/>
  <c r="I59"/>
  <c r="H60" s="1"/>
  <c r="D63"/>
  <c r="AX50"/>
  <c r="AV50"/>
  <c r="AO53" l="1"/>
  <c r="AQ54"/>
  <c r="AE55"/>
  <c r="AI52"/>
  <c r="X53"/>
  <c r="U55"/>
  <c r="C64"/>
  <c r="G61"/>
  <c r="AW50"/>
  <c r="AU51" s="1"/>
  <c r="AT52" l="1"/>
  <c r="AP54"/>
  <c r="AH53"/>
  <c r="AD56"/>
  <c r="T56"/>
  <c r="W54"/>
  <c r="F62"/>
  <c r="B65"/>
  <c r="BA50"/>
  <c r="AL51" s="1"/>
  <c r="Q57" l="1"/>
  <c r="P57"/>
  <c r="AM52"/>
  <c r="AS53"/>
  <c r="AC57"/>
  <c r="AG54"/>
  <c r="V55"/>
  <c r="S57"/>
  <c r="R58"/>
  <c r="N58" s="1"/>
  <c r="BD50"/>
  <c r="AY50"/>
  <c r="AA51" s="1"/>
  <c r="K58"/>
  <c r="M58" s="1"/>
  <c r="E63"/>
  <c r="AZ50"/>
  <c r="AK51" s="1"/>
  <c r="AB58" l="1"/>
  <c r="O58" s="1"/>
  <c r="L58" s="1"/>
  <c r="J59"/>
  <c r="AR54"/>
  <c r="AN53"/>
  <c r="AJ52"/>
  <c r="AF55"/>
  <c r="Z52"/>
  <c r="U56"/>
  <c r="BC50"/>
  <c r="D64"/>
  <c r="I60"/>
  <c r="H61" s="1"/>
  <c r="BB50"/>
  <c r="BE50" s="1"/>
  <c r="AX51"/>
  <c r="AO54" l="1"/>
  <c r="AQ55"/>
  <c r="AE56"/>
  <c r="AI53"/>
  <c r="T57"/>
  <c r="Y53"/>
  <c r="AV51"/>
  <c r="G62"/>
  <c r="C65"/>
  <c r="AW51"/>
  <c r="AU52" s="1"/>
  <c r="AT53" l="1"/>
  <c r="AP55"/>
  <c r="AH54"/>
  <c r="AD57"/>
  <c r="X54"/>
  <c r="S58"/>
  <c r="B66"/>
  <c r="F63"/>
  <c r="BA51"/>
  <c r="AL52" s="1"/>
  <c r="AY51"/>
  <c r="AA52" s="1"/>
  <c r="Q58" l="1"/>
  <c r="P58"/>
  <c r="AM53"/>
  <c r="AS54"/>
  <c r="AC58"/>
  <c r="AG55"/>
  <c r="Z53"/>
  <c r="K59"/>
  <c r="M59" s="1"/>
  <c r="R59"/>
  <c r="N59" s="1"/>
  <c r="W55"/>
  <c r="BB51"/>
  <c r="BE51" s="1"/>
  <c r="BD51"/>
  <c r="E64"/>
  <c r="J60"/>
  <c r="AZ51"/>
  <c r="AK52" s="1"/>
  <c r="AB59" l="1"/>
  <c r="O59" s="1"/>
  <c r="L59" s="1"/>
  <c r="AR55"/>
  <c r="AN54"/>
  <c r="AJ53"/>
  <c r="AF56"/>
  <c r="V56"/>
  <c r="Y54"/>
  <c r="BC51"/>
  <c r="I61"/>
  <c r="H62" s="1"/>
  <c r="D65"/>
  <c r="AX52"/>
  <c r="AV52"/>
  <c r="AO55" l="1"/>
  <c r="AQ56"/>
  <c r="AE57"/>
  <c r="AI54"/>
  <c r="X55"/>
  <c r="U57"/>
  <c r="C66"/>
  <c r="G63"/>
  <c r="AW52"/>
  <c r="AU53" s="1"/>
  <c r="AT54" l="1"/>
  <c r="AP56"/>
  <c r="AH55"/>
  <c r="AD58"/>
  <c r="T58"/>
  <c r="W56"/>
  <c r="F64"/>
  <c r="B67"/>
  <c r="BA52"/>
  <c r="AL53" s="1"/>
  <c r="Q59" l="1"/>
  <c r="P59"/>
  <c r="AM54"/>
  <c r="AS55"/>
  <c r="AC59"/>
  <c r="AG56"/>
  <c r="V57"/>
  <c r="S59"/>
  <c r="R60"/>
  <c r="N60" s="1"/>
  <c r="BD52"/>
  <c r="AY52"/>
  <c r="AA53" s="1"/>
  <c r="K60"/>
  <c r="M60" s="1"/>
  <c r="E65"/>
  <c r="AZ52"/>
  <c r="AK53" s="1"/>
  <c r="AB60" l="1"/>
  <c r="O60" s="1"/>
  <c r="L60" s="1"/>
  <c r="J61"/>
  <c r="I62" s="1"/>
  <c r="H63" s="1"/>
  <c r="AR56"/>
  <c r="AN55"/>
  <c r="AJ54"/>
  <c r="AF57"/>
  <c r="Z54"/>
  <c r="U58"/>
  <c r="BC52"/>
  <c r="D66"/>
  <c r="G64"/>
  <c r="BB52"/>
  <c r="BE52" s="1"/>
  <c r="AX53"/>
  <c r="AO56" l="1"/>
  <c r="AQ57"/>
  <c r="AE58"/>
  <c r="AI55"/>
  <c r="T59"/>
  <c r="Y55"/>
  <c r="AV53"/>
  <c r="F65"/>
  <c r="C67"/>
  <c r="AW53"/>
  <c r="AU54" s="1"/>
  <c r="AT55" l="1"/>
  <c r="AP57"/>
  <c r="AH56"/>
  <c r="AD59"/>
  <c r="X56"/>
  <c r="S60"/>
  <c r="B68"/>
  <c r="E66"/>
  <c r="BA53"/>
  <c r="AL54" s="1"/>
  <c r="AY53"/>
  <c r="AA54" s="1"/>
  <c r="Q60" l="1"/>
  <c r="P60"/>
  <c r="AM55"/>
  <c r="AS56"/>
  <c r="AC60"/>
  <c r="AG57"/>
  <c r="Z55"/>
  <c r="K61"/>
  <c r="M61" s="1"/>
  <c r="R61"/>
  <c r="N61" s="1"/>
  <c r="W57"/>
  <c r="BB53"/>
  <c r="BE53" s="1"/>
  <c r="BD53"/>
  <c r="D67"/>
  <c r="J62"/>
  <c r="AZ53"/>
  <c r="AK54" s="1"/>
  <c r="AB61" l="1"/>
  <c r="O61" s="1"/>
  <c r="L61" s="1"/>
  <c r="AR57"/>
  <c r="AN56"/>
  <c r="AJ55"/>
  <c r="AF58"/>
  <c r="V58"/>
  <c r="Y56"/>
  <c r="BC53"/>
  <c r="I63"/>
  <c r="H64" s="1"/>
  <c r="C68"/>
  <c r="AX54"/>
  <c r="AV54"/>
  <c r="AO57" l="1"/>
  <c r="AQ58"/>
  <c r="AE59"/>
  <c r="AI56"/>
  <c r="X57"/>
  <c r="U59"/>
  <c r="B69"/>
  <c r="G65"/>
  <c r="AW54"/>
  <c r="AU55" s="1"/>
  <c r="AT56" l="1"/>
  <c r="AP58"/>
  <c r="AH57"/>
  <c r="AD60"/>
  <c r="T60"/>
  <c r="W58"/>
  <c r="F66"/>
  <c r="BA54"/>
  <c r="AL55" s="1"/>
  <c r="Q61" l="1"/>
  <c r="P61"/>
  <c r="AM56"/>
  <c r="AS57"/>
  <c r="AC61"/>
  <c r="AG58"/>
  <c r="V59"/>
  <c r="S61"/>
  <c r="R62"/>
  <c r="N62" s="1"/>
  <c r="BD54"/>
  <c r="AY54"/>
  <c r="AA55" s="1"/>
  <c r="K62"/>
  <c r="M62" s="1"/>
  <c r="E67"/>
  <c r="AZ54"/>
  <c r="AK55" s="1"/>
  <c r="AB62" l="1"/>
  <c r="O62" s="1"/>
  <c r="L62" s="1"/>
  <c r="J63"/>
  <c r="I64" s="1"/>
  <c r="H65" s="1"/>
  <c r="AR58"/>
  <c r="AN57"/>
  <c r="AJ56"/>
  <c r="AF59"/>
  <c r="Z56"/>
  <c r="U60"/>
  <c r="BC54"/>
  <c r="D68"/>
  <c r="G66"/>
  <c r="BB54"/>
  <c r="BE54" s="1"/>
  <c r="AX55"/>
  <c r="AO58" l="1"/>
  <c r="AQ59"/>
  <c r="AE60"/>
  <c r="AI57"/>
  <c r="T61"/>
  <c r="Y57"/>
  <c r="AV55"/>
  <c r="F67"/>
  <c r="C69"/>
  <c r="AW55"/>
  <c r="AU56" s="1"/>
  <c r="AT57" l="1"/>
  <c r="AP59"/>
  <c r="AH58"/>
  <c r="AD61"/>
  <c r="X58"/>
  <c r="S62"/>
  <c r="B70"/>
  <c r="A6" i="3" s="1"/>
  <c r="A10" s="1"/>
  <c r="A14" s="1"/>
  <c r="E68" i="2"/>
  <c r="BA55"/>
  <c r="AL56" s="1"/>
  <c r="AY55"/>
  <c r="AA56" s="1"/>
  <c r="Q62" l="1"/>
  <c r="P62"/>
  <c r="AM57"/>
  <c r="AS58"/>
  <c r="AC62"/>
  <c r="AG59"/>
  <c r="Z57"/>
  <c r="K63"/>
  <c r="M63" s="1"/>
  <c r="R63"/>
  <c r="N63" s="1"/>
  <c r="W59"/>
  <c r="BB55"/>
  <c r="BE55" s="1"/>
  <c r="BD55"/>
  <c r="D69"/>
  <c r="J64"/>
  <c r="I65" s="1"/>
  <c r="H66" s="1"/>
  <c r="AZ55"/>
  <c r="AK56" s="1"/>
  <c r="AB63" l="1"/>
  <c r="O63" s="1"/>
  <c r="L63" s="1"/>
  <c r="AR59"/>
  <c r="AN58"/>
  <c r="AJ57"/>
  <c r="AF60"/>
  <c r="V60"/>
  <c r="Y58"/>
  <c r="BC55"/>
  <c r="G67"/>
  <c r="C70"/>
  <c r="B6" i="3" s="1"/>
  <c r="B10" s="1"/>
  <c r="B14" s="1"/>
  <c r="AX56" i="2"/>
  <c r="AV56"/>
  <c r="AO59" l="1"/>
  <c r="AQ60"/>
  <c r="AE61"/>
  <c r="AI58"/>
  <c r="X59"/>
  <c r="U61"/>
  <c r="F68"/>
  <c r="AW56"/>
  <c r="AU57" s="1"/>
  <c r="AT58" l="1"/>
  <c r="AP60"/>
  <c r="AH59"/>
  <c r="AD62"/>
  <c r="T62"/>
  <c r="W60"/>
  <c r="E69"/>
  <c r="BA56"/>
  <c r="AL57" s="1"/>
  <c r="Q63" l="1"/>
  <c r="P63"/>
  <c r="AM58"/>
  <c r="AS59"/>
  <c r="AC63"/>
  <c r="AG60"/>
  <c r="V61"/>
  <c r="S63"/>
  <c r="R64"/>
  <c r="N64" s="1"/>
  <c r="BD56"/>
  <c r="AY56"/>
  <c r="AA57" s="1"/>
  <c r="K64"/>
  <c r="M64" s="1"/>
  <c r="D70"/>
  <c r="C6" i="3" s="1"/>
  <c r="C10" s="1"/>
  <c r="C14" s="1"/>
  <c r="AZ56" i="2"/>
  <c r="AK57" s="1"/>
  <c r="AB64" l="1"/>
  <c r="O64" s="1"/>
  <c r="L64" s="1"/>
  <c r="J65"/>
  <c r="I66" s="1"/>
  <c r="H67" s="1"/>
  <c r="AR60"/>
  <c r="AN59"/>
  <c r="AJ58"/>
  <c r="AF61"/>
  <c r="Z58"/>
  <c r="U62"/>
  <c r="BC56"/>
  <c r="G68"/>
  <c r="BB56"/>
  <c r="BE56" s="1"/>
  <c r="AX57"/>
  <c r="AO60" l="1"/>
  <c r="AQ61"/>
  <c r="AE62"/>
  <c r="AI59"/>
  <c r="T63"/>
  <c r="Y59"/>
  <c r="AV57"/>
  <c r="F69"/>
  <c r="AW57"/>
  <c r="AU58" s="1"/>
  <c r="AT59" l="1"/>
  <c r="AP61"/>
  <c r="AH60"/>
  <c r="AD63"/>
  <c r="X60"/>
  <c r="S64"/>
  <c r="E70"/>
  <c r="D6" i="3" s="1"/>
  <c r="D10" s="1"/>
  <c r="D14" s="1"/>
  <c r="BA57" i="2"/>
  <c r="AL58" s="1"/>
  <c r="AY57"/>
  <c r="AA58" s="1"/>
  <c r="Q64" l="1"/>
  <c r="P64"/>
  <c r="AM59"/>
  <c r="AS60"/>
  <c r="AC64"/>
  <c r="AG61"/>
  <c r="Z59"/>
  <c r="K65"/>
  <c r="M65" s="1"/>
  <c r="R65"/>
  <c r="N65" s="1"/>
  <c r="W61"/>
  <c r="BB57"/>
  <c r="BE57" s="1"/>
  <c r="BD57"/>
  <c r="J66"/>
  <c r="AZ57"/>
  <c r="AK58" s="1"/>
  <c r="AB65" l="1"/>
  <c r="O65" s="1"/>
  <c r="L65" s="1"/>
  <c r="AR61"/>
  <c r="AN60"/>
  <c r="AJ59"/>
  <c r="AF62"/>
  <c r="V62"/>
  <c r="Y60"/>
  <c r="BC57"/>
  <c r="I67"/>
  <c r="H68" s="1"/>
  <c r="AX58"/>
  <c r="AV58"/>
  <c r="AO61" l="1"/>
  <c r="AQ62"/>
  <c r="AE63"/>
  <c r="AI60"/>
  <c r="X61"/>
  <c r="U63"/>
  <c r="G69"/>
  <c r="AW58"/>
  <c r="AU59" s="1"/>
  <c r="AT60" l="1"/>
  <c r="AP62"/>
  <c r="AH61"/>
  <c r="AD64"/>
  <c r="T64"/>
  <c r="W62"/>
  <c r="F70"/>
  <c r="E6" i="3" s="1"/>
  <c r="E10" s="1"/>
  <c r="E14" s="1"/>
  <c r="BA58" i="2"/>
  <c r="AL59" s="1"/>
  <c r="Q65" l="1"/>
  <c r="P65"/>
  <c r="AM60"/>
  <c r="AS61"/>
  <c r="AC65"/>
  <c r="AG62"/>
  <c r="V63"/>
  <c r="S65"/>
  <c r="R66"/>
  <c r="N66" s="1"/>
  <c r="BD58"/>
  <c r="AY58"/>
  <c r="AA59" s="1"/>
  <c r="K66"/>
  <c r="M66" s="1"/>
  <c r="AZ58"/>
  <c r="AK59" s="1"/>
  <c r="AB66" l="1"/>
  <c r="O66" s="1"/>
  <c r="L66" s="1"/>
  <c r="J67"/>
  <c r="AR62"/>
  <c r="AN61"/>
  <c r="AJ60"/>
  <c r="AF63"/>
  <c r="Z60"/>
  <c r="U64"/>
  <c r="BC58"/>
  <c r="I68"/>
  <c r="H69" s="1"/>
  <c r="BB58"/>
  <c r="BE58" s="1"/>
  <c r="AX59"/>
  <c r="AO62" l="1"/>
  <c r="AQ63"/>
  <c r="AE64"/>
  <c r="AI61"/>
  <c r="T65"/>
  <c r="Y61"/>
  <c r="AV59"/>
  <c r="G70"/>
  <c r="F6" i="3" s="1"/>
  <c r="F10" s="1"/>
  <c r="F14" s="1"/>
  <c r="AW59" i="2"/>
  <c r="AU60" s="1"/>
  <c r="AT61" l="1"/>
  <c r="AP63"/>
  <c r="AH62"/>
  <c r="AD65"/>
  <c r="X62"/>
  <c r="S66"/>
  <c r="BA59"/>
  <c r="AL60" s="1"/>
  <c r="AY59"/>
  <c r="AA60" s="1"/>
  <c r="Q66" l="1"/>
  <c r="P66"/>
  <c r="AM61"/>
  <c r="AS62"/>
  <c r="AC66"/>
  <c r="AG63"/>
  <c r="Z61"/>
  <c r="K67"/>
  <c r="M67" s="1"/>
  <c r="R67"/>
  <c r="N67" s="1"/>
  <c r="W63"/>
  <c r="BB59"/>
  <c r="BE59" s="1"/>
  <c r="BD59"/>
  <c r="J68"/>
  <c r="AZ59"/>
  <c r="AK60" s="1"/>
  <c r="AB67" l="1"/>
  <c r="O67" s="1"/>
  <c r="L67" s="1"/>
  <c r="AR63"/>
  <c r="AN62"/>
  <c r="AJ61"/>
  <c r="AF64"/>
  <c r="V64"/>
  <c r="Y62"/>
  <c r="BC59"/>
  <c r="I69"/>
  <c r="H70" s="1"/>
  <c r="G6" i="3" s="1"/>
  <c r="G10" s="1"/>
  <c r="G14" s="1"/>
  <c r="AX60" i="2"/>
  <c r="AV60"/>
  <c r="AO63" l="1"/>
  <c r="AQ64"/>
  <c r="AE65"/>
  <c r="AI62"/>
  <c r="X63"/>
  <c r="U65"/>
  <c r="AW60"/>
  <c r="AU61" s="1"/>
  <c r="AT62" l="1"/>
  <c r="AP64"/>
  <c r="AH63"/>
  <c r="AD66"/>
  <c r="T66"/>
  <c r="W64"/>
  <c r="BA60"/>
  <c r="AL61" s="1"/>
  <c r="Q67" l="1"/>
  <c r="P67"/>
  <c r="AM62"/>
  <c r="AS63"/>
  <c r="AC67"/>
  <c r="AG64"/>
  <c r="V65"/>
  <c r="S67"/>
  <c r="R68"/>
  <c r="N68" s="1"/>
  <c r="BD60"/>
  <c r="AY60"/>
  <c r="AA61" s="1"/>
  <c r="K68"/>
  <c r="M68" s="1"/>
  <c r="AZ60"/>
  <c r="AK61" s="1"/>
  <c r="AB68" l="1"/>
  <c r="O68" s="1"/>
  <c r="L68" s="1"/>
  <c r="J69"/>
  <c r="AR64"/>
  <c r="AN63"/>
  <c r="AJ62"/>
  <c r="AF65"/>
  <c r="Z62"/>
  <c r="U66"/>
  <c r="BC60"/>
  <c r="I70"/>
  <c r="H6" i="3" s="1"/>
  <c r="H10" s="1"/>
  <c r="H14" s="1"/>
  <c r="BB60" i="2"/>
  <c r="BE60" s="1"/>
  <c r="AX61"/>
  <c r="AO64" l="1"/>
  <c r="AQ65"/>
  <c r="AE66"/>
  <c r="AI63"/>
  <c r="T67"/>
  <c r="Y63"/>
  <c r="AV61"/>
  <c r="AW61"/>
  <c r="AU62" s="1"/>
  <c r="AT63" l="1"/>
  <c r="AP65"/>
  <c r="AH64"/>
  <c r="AD67"/>
  <c r="X64"/>
  <c r="S68"/>
  <c r="BA61"/>
  <c r="AL62" s="1"/>
  <c r="AY61"/>
  <c r="AA62" s="1"/>
  <c r="Q68" l="1"/>
  <c r="P68"/>
  <c r="AM63"/>
  <c r="AS64"/>
  <c r="AC68"/>
  <c r="AG65"/>
  <c r="Z63"/>
  <c r="K69"/>
  <c r="M69" s="1"/>
  <c r="R69"/>
  <c r="N69" s="1"/>
  <c r="W65"/>
  <c r="BB61"/>
  <c r="BE61" s="1"/>
  <c r="BD61"/>
  <c r="J70"/>
  <c r="I6" i="3" s="1"/>
  <c r="I10" s="1"/>
  <c r="I14" s="1"/>
  <c r="AZ61" i="2"/>
  <c r="AK62" s="1"/>
  <c r="AB69" l="1"/>
  <c r="O69" s="1"/>
  <c r="L69" s="1"/>
  <c r="AR65"/>
  <c r="AN64"/>
  <c r="AJ63"/>
  <c r="AF66"/>
  <c r="V66"/>
  <c r="Y64"/>
  <c r="BC61"/>
  <c r="AX62"/>
  <c r="AV62"/>
  <c r="AO65" l="1"/>
  <c r="AQ66"/>
  <c r="AE67"/>
  <c r="AI64"/>
  <c r="X65"/>
  <c r="U67"/>
  <c r="AW62"/>
  <c r="AU63" s="1"/>
  <c r="AT64" l="1"/>
  <c r="AP66"/>
  <c r="AH65"/>
  <c r="AD68"/>
  <c r="T68"/>
  <c r="W66"/>
  <c r="BA62"/>
  <c r="AL63" s="1"/>
  <c r="Q69" l="1"/>
  <c r="P69"/>
  <c r="AM64"/>
  <c r="AS65"/>
  <c r="AC69"/>
  <c r="AG66"/>
  <c r="V67"/>
  <c r="S69"/>
  <c r="R70"/>
  <c r="N70" s="1"/>
  <c r="BD62"/>
  <c r="AY62"/>
  <c r="AA63" s="1"/>
  <c r="K70"/>
  <c r="M70" s="1"/>
  <c r="AZ62"/>
  <c r="AK63" s="1"/>
  <c r="AB70" l="1"/>
  <c r="O70" s="1"/>
  <c r="L70" s="1"/>
  <c r="J6" i="3"/>
  <c r="J10" s="1"/>
  <c r="J14" s="1"/>
  <c r="AR66" i="2"/>
  <c r="AN65"/>
  <c r="AJ64"/>
  <c r="AF67"/>
  <c r="Z64"/>
  <c r="U68"/>
  <c r="BC62"/>
  <c r="BB62"/>
  <c r="BE62" s="1"/>
  <c r="AX63"/>
  <c r="AO66" l="1"/>
  <c r="AQ67"/>
  <c r="AE68"/>
  <c r="AI65"/>
  <c r="T69"/>
  <c r="Y65"/>
  <c r="AV63"/>
  <c r="K11" i="3"/>
  <c r="K15" s="1"/>
  <c r="AW63" i="2"/>
  <c r="AU64" s="1"/>
  <c r="AT65" l="1"/>
  <c r="AP67"/>
  <c r="AH66"/>
  <c r="AD69"/>
  <c r="X66"/>
  <c r="S70"/>
  <c r="K9" i="3"/>
  <c r="K13" s="1"/>
  <c r="BA63" i="2"/>
  <c r="AL64" s="1"/>
  <c r="AY63"/>
  <c r="AA64" s="1"/>
  <c r="Q70" l="1"/>
  <c r="P70"/>
  <c r="AM65"/>
  <c r="AS66"/>
  <c r="AC70"/>
  <c r="AG67"/>
  <c r="Z65"/>
  <c r="W67"/>
  <c r="BB63"/>
  <c r="BE63" s="1"/>
  <c r="BD63"/>
  <c r="L9" i="3"/>
  <c r="L13" s="1"/>
  <c r="AZ63" i="2"/>
  <c r="AK64" s="1"/>
  <c r="AR67" l="1"/>
  <c r="AN66"/>
  <c r="AJ65"/>
  <c r="AF68"/>
  <c r="V68"/>
  <c r="Y66"/>
  <c r="BC63"/>
  <c r="L11" i="3"/>
  <c r="L15" s="1"/>
  <c r="AX64" i="2"/>
  <c r="AV64"/>
  <c r="AO67" l="1"/>
  <c r="AQ68"/>
  <c r="AE69"/>
  <c r="AI66"/>
  <c r="X67"/>
  <c r="U69"/>
  <c r="AW64"/>
  <c r="AU65" s="1"/>
  <c r="AT66" l="1"/>
  <c r="AP68"/>
  <c r="AH67"/>
  <c r="AD70"/>
  <c r="T70"/>
  <c r="W68"/>
  <c r="BA64"/>
  <c r="AL65" s="1"/>
  <c r="AM66" l="1"/>
  <c r="AS67"/>
  <c r="AG68"/>
  <c r="V69"/>
  <c r="BD64"/>
  <c r="AY64"/>
  <c r="AA65" s="1"/>
  <c r="M9" i="3"/>
  <c r="M13" s="1"/>
  <c r="M11"/>
  <c r="M15" s="1"/>
  <c r="AZ64" i="2"/>
  <c r="AK65" s="1"/>
  <c r="AR68" l="1"/>
  <c r="AN67"/>
  <c r="AJ66"/>
  <c r="AF69"/>
  <c r="Z66"/>
  <c r="U70"/>
  <c r="BC64"/>
  <c r="BB64"/>
  <c r="BE64" s="1"/>
  <c r="AX65"/>
  <c r="AO68" l="1"/>
  <c r="AQ69"/>
  <c r="AE70"/>
  <c r="AI67"/>
  <c r="Y67"/>
  <c r="AV65"/>
  <c r="N9" i="3"/>
  <c r="N13" s="1"/>
  <c r="AW65" i="2"/>
  <c r="AU66" s="1"/>
  <c r="AT67" l="1"/>
  <c r="AP69"/>
  <c r="AH68"/>
  <c r="X68"/>
  <c r="N11" i="3"/>
  <c r="N15" s="1"/>
  <c r="BA65" i="2"/>
  <c r="AL66" s="1"/>
  <c r="AY65"/>
  <c r="AA66" s="1"/>
  <c r="AM67" l="1"/>
  <c r="AS68"/>
  <c r="AG69"/>
  <c r="Z67"/>
  <c r="W69"/>
  <c r="BB65"/>
  <c r="BE65" s="1"/>
  <c r="BD65"/>
  <c r="AZ65"/>
  <c r="AK66" s="1"/>
  <c r="AR69" l="1"/>
  <c r="AN68"/>
  <c r="AJ67"/>
  <c r="AF70"/>
  <c r="V70"/>
  <c r="Y68"/>
  <c r="BC65"/>
  <c r="AX66"/>
  <c r="AV66"/>
  <c r="AO69" l="1"/>
  <c r="AQ70"/>
  <c r="AI68"/>
  <c r="X69"/>
  <c r="O9" i="3"/>
  <c r="O13" s="1"/>
  <c r="O11"/>
  <c r="O15" s="1"/>
  <c r="AW66" i="2"/>
  <c r="AU67" s="1"/>
  <c r="AT68" l="1"/>
  <c r="AP70"/>
  <c r="AH69"/>
  <c r="W70"/>
  <c r="Z6" i="3"/>
  <c r="Z10" s="1"/>
  <c r="Z14" s="1"/>
  <c r="BA66" i="2"/>
  <c r="AL67" s="1"/>
  <c r="AM68" l="1"/>
  <c r="AS69"/>
  <c r="AG70"/>
  <c r="BD66"/>
  <c r="AY66"/>
  <c r="AA67" s="1"/>
  <c r="P9" i="3"/>
  <c r="P13" s="1"/>
  <c r="Y6"/>
  <c r="Y10" s="1"/>
  <c r="Y14" s="1"/>
  <c r="AZ66" i="2"/>
  <c r="AK67" s="1"/>
  <c r="AR70" l="1"/>
  <c r="AN69"/>
  <c r="AJ68"/>
  <c r="Z68"/>
  <c r="BC66"/>
  <c r="P11" i="3"/>
  <c r="P15" s="1"/>
  <c r="BB66" i="2"/>
  <c r="BE66" s="1"/>
  <c r="AX67"/>
  <c r="AO70" l="1"/>
  <c r="AI69"/>
  <c r="Y69"/>
  <c r="AV67"/>
  <c r="AA6" i="3"/>
  <c r="AA10" s="1"/>
  <c r="AA14" s="1"/>
  <c r="AW67" i="2"/>
  <c r="AU68" s="1"/>
  <c r="AT69" l="1"/>
  <c r="AH70"/>
  <c r="X70"/>
  <c r="BA67"/>
  <c r="AL68" s="1"/>
  <c r="AY67"/>
  <c r="AA68" s="1"/>
  <c r="X6" i="3"/>
  <c r="X10" s="1"/>
  <c r="X14" s="1"/>
  <c r="AM69" i="2" l="1"/>
  <c r="AS70"/>
  <c r="Z69"/>
  <c r="BB67"/>
  <c r="BE67" s="1"/>
  <c r="BD67"/>
  <c r="Q9" i="3"/>
  <c r="Q13" s="1"/>
  <c r="Q11"/>
  <c r="Q15" s="1"/>
  <c r="AZ67" i="2"/>
  <c r="AK68" s="1"/>
  <c r="AN70" l="1"/>
  <c r="AJ69"/>
  <c r="Y70"/>
  <c r="BC67"/>
  <c r="AB6" i="3"/>
  <c r="AB10" s="1"/>
  <c r="AB14" s="1"/>
  <c r="AX68" i="2"/>
  <c r="AV68"/>
  <c r="AI70" l="1"/>
  <c r="R9" i="3"/>
  <c r="R13" s="1"/>
  <c r="W6"/>
  <c r="W10" s="1"/>
  <c r="W14" s="1"/>
  <c r="AW68" i="2"/>
  <c r="AU69" s="1"/>
  <c r="AT70" l="1"/>
  <c r="R11" i="3"/>
  <c r="R15" s="1"/>
  <c r="BA68" i="2"/>
  <c r="AL69" s="1"/>
  <c r="AM70" l="1"/>
  <c r="BD68"/>
  <c r="AY68"/>
  <c r="AA69" s="1"/>
  <c r="AC6" i="3"/>
  <c r="AC10" s="1"/>
  <c r="AC14" s="1"/>
  <c r="AZ68" i="2"/>
  <c r="AK69" s="1"/>
  <c r="AJ70" l="1"/>
  <c r="Z70"/>
  <c r="BC68"/>
  <c r="BB68"/>
  <c r="BE68" s="1"/>
  <c r="AX69"/>
  <c r="V6" i="3"/>
  <c r="V10" s="1"/>
  <c r="V14" s="1"/>
  <c r="AV69" i="2" l="1"/>
  <c r="S9" i="3"/>
  <c r="S13" s="1"/>
  <c r="AW69" i="2"/>
  <c r="AU70" s="1"/>
  <c r="S11" i="3"/>
  <c r="S15" s="1"/>
  <c r="AD6" l="1"/>
  <c r="AD10" s="1"/>
  <c r="AD14" s="1"/>
  <c r="BA69" i="2"/>
  <c r="AL70" s="1"/>
  <c r="AY69"/>
  <c r="AA70" s="1"/>
  <c r="BB69" l="1"/>
  <c r="BE69" s="1"/>
  <c r="BD69"/>
  <c r="AZ69"/>
  <c r="AK70" s="1"/>
  <c r="BC69" l="1"/>
  <c r="AX70"/>
  <c r="U6" i="3"/>
  <c r="U10" s="1"/>
  <c r="U14" s="1"/>
  <c r="AV70" i="2"/>
  <c r="T9" i="3"/>
  <c r="T13" s="1"/>
  <c r="AW70" i="2" l="1"/>
  <c r="T11" i="3"/>
  <c r="T15" s="1"/>
  <c r="BA70" i="2" l="1"/>
  <c r="BD70" l="1"/>
  <c r="AY70"/>
  <c r="BB70" s="1"/>
  <c r="BE70" s="1"/>
  <c r="AZ70"/>
  <c r="BC70" s="1"/>
</calcChain>
</file>

<file path=xl/sharedStrings.xml><?xml version="1.0" encoding="utf-8"?>
<sst xmlns="http://schemas.openxmlformats.org/spreadsheetml/2006/main" count="62" uniqueCount="44">
  <si>
    <t>Parameters</t>
  </si>
  <si>
    <t>c</t>
  </si>
  <si>
    <t>k</t>
  </si>
  <si>
    <t>Timestep</t>
  </si>
  <si>
    <t>seconds</t>
  </si>
  <si>
    <t>vph</t>
  </si>
  <si>
    <t>f_1</t>
  </si>
  <si>
    <t>Cell parameters</t>
  </si>
  <si>
    <t>Upstream</t>
  </si>
  <si>
    <t>Top</t>
  </si>
  <si>
    <t>Bottom</t>
  </si>
  <si>
    <t>Downstream</t>
  </si>
  <si>
    <t>N</t>
  </si>
  <si>
    <t>Qmax</t>
  </si>
  <si>
    <t>w/v</t>
  </si>
  <si>
    <t>Link parameters</t>
  </si>
  <si>
    <t>q_max</t>
  </si>
  <si>
    <t>k_j * v</t>
  </si>
  <si>
    <t>t</t>
  </si>
  <si>
    <t>r</t>
  </si>
  <si>
    <t>DIVERGE</t>
  </si>
  <si>
    <t>Phi</t>
  </si>
  <si>
    <t>S1</t>
  </si>
  <si>
    <t>S2</t>
  </si>
  <si>
    <t>R</t>
  </si>
  <si>
    <t>y(top)</t>
  </si>
  <si>
    <t>y(bottom)</t>
  </si>
  <si>
    <t>y(down)</t>
  </si>
  <si>
    <t>n</t>
  </si>
  <si>
    <t>q</t>
  </si>
  <si>
    <t>u</t>
  </si>
  <si>
    <t>mph</t>
  </si>
  <si>
    <t>v</t>
  </si>
  <si>
    <t>k_j</t>
  </si>
  <si>
    <t>vpm</t>
  </si>
  <si>
    <t>implied q</t>
  </si>
  <si>
    <t>implied k (congested)</t>
  </si>
  <si>
    <t>Flow to top</t>
  </si>
  <si>
    <t>Flow to bottom</t>
  </si>
  <si>
    <t>S</t>
  </si>
  <si>
    <t>R1</t>
  </si>
  <si>
    <t>R2</t>
  </si>
  <si>
    <t>f_bot</t>
  </si>
  <si>
    <t>f_top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</si>
</sst>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1" fontId="0" fillId="2" borderId="0" xfId="0" applyNumberFormat="1" applyFill="1"/>
    <xf numFmtId="1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B2" sqref="B2:B4"/>
    </sheetView>
  </sheetViews>
  <sheetFormatPr defaultRowHeight="15"/>
  <sheetData>
    <row r="1" spans="1:6">
      <c r="A1" t="s">
        <v>0</v>
      </c>
    </row>
    <row r="2" spans="1:6">
      <c r="A2" t="s">
        <v>1</v>
      </c>
      <c r="B2">
        <f>Summary!D18</f>
        <v>1500</v>
      </c>
      <c r="C2" t="s">
        <v>5</v>
      </c>
    </row>
    <row r="3" spans="1:6">
      <c r="A3" t="s">
        <v>2</v>
      </c>
      <c r="B3">
        <f>Summary!D19</f>
        <v>0.2</v>
      </c>
    </row>
    <row r="4" spans="1:6">
      <c r="A4" t="s">
        <v>6</v>
      </c>
      <c r="B4">
        <f>Summary!D20</f>
        <v>0</v>
      </c>
      <c r="C4" t="s">
        <v>5</v>
      </c>
    </row>
    <row r="6" spans="1:6">
      <c r="A6" t="s">
        <v>3</v>
      </c>
      <c r="B6">
        <v>6</v>
      </c>
      <c r="C6" t="s">
        <v>4</v>
      </c>
    </row>
    <row r="7" spans="1:6">
      <c r="A7" t="s">
        <v>14</v>
      </c>
      <c r="B7">
        <v>0.5</v>
      </c>
    </row>
    <row r="8" spans="1:6">
      <c r="A8" t="s">
        <v>19</v>
      </c>
      <c r="B8">
        <f>B4/(1+B3)/B2</f>
        <v>0</v>
      </c>
    </row>
    <row r="9" spans="1:6">
      <c r="A9" t="s">
        <v>32</v>
      </c>
      <c r="B9">
        <v>60</v>
      </c>
      <c r="C9" t="s">
        <v>31</v>
      </c>
    </row>
    <row r="10" spans="1:6">
      <c r="A10" t="s">
        <v>15</v>
      </c>
    </row>
    <row r="11" spans="1:6">
      <c r="A11" t="s">
        <v>16</v>
      </c>
      <c r="B11">
        <f>B17/$B$6*3600</f>
        <v>1800</v>
      </c>
      <c r="C11">
        <f t="shared" ref="C11:E11" si="0">C17/$B$6*3600</f>
        <v>1500</v>
      </c>
      <c r="D11">
        <f t="shared" si="0"/>
        <v>300</v>
      </c>
      <c r="E11">
        <f t="shared" si="0"/>
        <v>1500</v>
      </c>
      <c r="F11" t="s">
        <v>5</v>
      </c>
    </row>
    <row r="12" spans="1:6">
      <c r="A12" t="s">
        <v>17</v>
      </c>
      <c r="B12">
        <f>B11*(1+1/B13)</f>
        <v>5400</v>
      </c>
      <c r="C12">
        <f t="shared" ref="C12:E12" si="1">C11*(1+1/C13)</f>
        <v>4500</v>
      </c>
      <c r="D12">
        <f t="shared" si="1"/>
        <v>900</v>
      </c>
      <c r="E12">
        <f t="shared" si="1"/>
        <v>4500</v>
      </c>
      <c r="F12" t="s">
        <v>5</v>
      </c>
    </row>
    <row r="13" spans="1:6">
      <c r="A13" t="s">
        <v>14</v>
      </c>
      <c r="B13">
        <f>$B$7</f>
        <v>0.5</v>
      </c>
      <c r="C13">
        <f t="shared" ref="C13:E13" si="2">$B$7</f>
        <v>0.5</v>
      </c>
      <c r="D13">
        <f t="shared" si="2"/>
        <v>0.5</v>
      </c>
      <c r="E13">
        <f t="shared" si="2"/>
        <v>0.5</v>
      </c>
    </row>
    <row r="14" spans="1:6">
      <c r="A14" t="s">
        <v>33</v>
      </c>
      <c r="B14">
        <f>B12/$B$9</f>
        <v>90</v>
      </c>
      <c r="C14">
        <f t="shared" ref="C14:E14" si="3">C12/$B$9</f>
        <v>75</v>
      </c>
      <c r="D14">
        <f t="shared" si="3"/>
        <v>15</v>
      </c>
      <c r="E14">
        <f t="shared" si="3"/>
        <v>75</v>
      </c>
      <c r="F14" t="s">
        <v>34</v>
      </c>
    </row>
    <row r="15" spans="1:6">
      <c r="A15" t="s">
        <v>7</v>
      </c>
    </row>
    <row r="16" spans="1:6">
      <c r="B16" t="s">
        <v>8</v>
      </c>
      <c r="C16" t="s">
        <v>9</v>
      </c>
      <c r="D16" t="s">
        <v>10</v>
      </c>
      <c r="E16" t="s">
        <v>11</v>
      </c>
    </row>
    <row r="17" spans="1:5">
      <c r="A17" t="s">
        <v>13</v>
      </c>
      <c r="B17">
        <f>B2*(1+B3)*$B$6/3600</f>
        <v>3</v>
      </c>
      <c r="C17">
        <f>B2*$B$6/3600</f>
        <v>2.5</v>
      </c>
      <c r="D17">
        <f>B2*B3*$B$6/3600</f>
        <v>0.5</v>
      </c>
      <c r="E17">
        <f>B2*$B$6/3600</f>
        <v>2.5</v>
      </c>
    </row>
    <row r="18" spans="1:5">
      <c r="A18" t="s">
        <v>12</v>
      </c>
      <c r="B18">
        <f>B17*(1+1/B13)</f>
        <v>9</v>
      </c>
      <c r="C18">
        <f t="shared" ref="C18:E18" si="4">C17*(1+1/C13)</f>
        <v>7.5</v>
      </c>
      <c r="D18">
        <f t="shared" si="4"/>
        <v>1.5</v>
      </c>
      <c r="E18">
        <f t="shared" si="4"/>
        <v>7.5</v>
      </c>
    </row>
    <row r="19" spans="1:5">
      <c r="A19" t="s">
        <v>14</v>
      </c>
      <c r="B19">
        <f>B13</f>
        <v>0.5</v>
      </c>
      <c r="C19">
        <f t="shared" ref="C19:E19" si="5">C13</f>
        <v>0.5</v>
      </c>
      <c r="D19">
        <f t="shared" si="5"/>
        <v>0.5</v>
      </c>
      <c r="E19">
        <f t="shared" si="5"/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E70"/>
  <sheetViews>
    <sheetView topLeftCell="D4" workbookViewId="0">
      <selection activeCell="Q18" sqref="Q18"/>
    </sheetView>
  </sheetViews>
  <sheetFormatPr defaultRowHeight="15"/>
  <sheetData>
    <row r="1" spans="1:57">
      <c r="B1" t="s">
        <v>8</v>
      </c>
      <c r="L1" t="s">
        <v>20</v>
      </c>
      <c r="R1" t="s">
        <v>9</v>
      </c>
      <c r="AB1" t="s">
        <v>10</v>
      </c>
      <c r="AL1" t="s">
        <v>11</v>
      </c>
    </row>
    <row r="2" spans="1:57">
      <c r="A2" t="s">
        <v>18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 t="s">
        <v>21</v>
      </c>
      <c r="M2" t="s">
        <v>39</v>
      </c>
      <c r="N2" t="s">
        <v>40</v>
      </c>
      <c r="O2" t="s">
        <v>41</v>
      </c>
      <c r="P2" t="s">
        <v>37</v>
      </c>
      <c r="Q2" t="s">
        <v>38</v>
      </c>
      <c r="R2">
        <v>1</v>
      </c>
      <c r="S2">
        <v>2</v>
      </c>
      <c r="T2">
        <v>3</v>
      </c>
      <c r="U2">
        <v>4</v>
      </c>
      <c r="V2">
        <v>5</v>
      </c>
      <c r="W2">
        <v>6</v>
      </c>
      <c r="X2">
        <v>7</v>
      </c>
      <c r="Y2">
        <v>8</v>
      </c>
      <c r="Z2">
        <v>9</v>
      </c>
      <c r="AA2">
        <v>10</v>
      </c>
      <c r="AB2">
        <v>1</v>
      </c>
      <c r="AC2">
        <v>2</v>
      </c>
      <c r="AD2">
        <v>3</v>
      </c>
      <c r="AE2">
        <v>4</v>
      </c>
      <c r="AF2">
        <v>5</v>
      </c>
      <c r="AG2">
        <v>6</v>
      </c>
      <c r="AH2">
        <v>7</v>
      </c>
      <c r="AI2">
        <v>8</v>
      </c>
      <c r="AJ2">
        <v>9</v>
      </c>
      <c r="AK2">
        <v>10</v>
      </c>
      <c r="AL2">
        <v>1</v>
      </c>
      <c r="AM2">
        <v>2</v>
      </c>
      <c r="AN2">
        <v>3</v>
      </c>
      <c r="AO2">
        <v>4</v>
      </c>
      <c r="AP2">
        <v>5</v>
      </c>
      <c r="AQ2">
        <v>6</v>
      </c>
      <c r="AR2">
        <v>7</v>
      </c>
      <c r="AS2">
        <v>8</v>
      </c>
      <c r="AT2">
        <v>9</v>
      </c>
      <c r="AU2">
        <v>10</v>
      </c>
      <c r="AV2" t="s">
        <v>22</v>
      </c>
      <c r="AW2" t="s">
        <v>23</v>
      </c>
      <c r="AX2" t="s">
        <v>24</v>
      </c>
      <c r="AY2" t="s">
        <v>25</v>
      </c>
      <c r="AZ2" t="s">
        <v>26</v>
      </c>
      <c r="BA2" t="s">
        <v>27</v>
      </c>
      <c r="BB2" t="s">
        <v>35</v>
      </c>
      <c r="BE2" t="s">
        <v>36</v>
      </c>
    </row>
    <row r="3" spans="1:57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f>MIN(1,N3/MAX(0.001,M3*(1-Data!$B$8)),O3/MAX(0.001,M3*Data!$B$8))</f>
        <v>1</v>
      </c>
      <c r="M3">
        <f>MIN(K3,Data!$B$17)</f>
        <v>0</v>
      </c>
      <c r="N3">
        <f>MIN(Data!$C$17,Data!$C$19*(Data!$C$18-Cells!R3))</f>
        <v>2.5</v>
      </c>
      <c r="O3">
        <f>MIN(Data!$D$17,Data!$D$19*(Data!$D$18-Cells!AB3))</f>
        <v>0.5</v>
      </c>
      <c r="P3">
        <f>MIN(Data!$B$17,Cells!K3)*(1-Data!$B$8)*Cells!L3</f>
        <v>0</v>
      </c>
      <c r="Q3">
        <f>MIN(Data!$B$17,Cells!K3)*(Data!$B$8)*Cells!L3</f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f>MIN(AA3,Data!$C$17)</f>
        <v>0</v>
      </c>
      <c r="AW3">
        <f>MIN(AK3,Data!$D$17)</f>
        <v>0</v>
      </c>
      <c r="AX3">
        <f>MIN(Data!$E$19*(Data!$E$18-AL3),Data!$E$17)</f>
        <v>2.5</v>
      </c>
      <c r="AY3">
        <f>IF(AV3=0,0,BA3*AV3/SUM(AV3:AW3))</f>
        <v>0</v>
      </c>
      <c r="AZ3">
        <f>IF(AW3=0,0,BA3*AW3/SUM(AV3:AW3))</f>
        <v>0</v>
      </c>
      <c r="BA3">
        <f>MIN(AX3,AV3+AW3)</f>
        <v>0</v>
      </c>
      <c r="BB3">
        <f>AY3*3600/6</f>
        <v>0</v>
      </c>
      <c r="BC3">
        <f t="shared" ref="BC3:BD3" si="0">AZ3*3600/6</f>
        <v>0</v>
      </c>
      <c r="BD3">
        <f t="shared" si="0"/>
        <v>0</v>
      </c>
      <c r="BE3">
        <f>Data!$C$18-Cells!BB3/Data!$B$7*Data!$B$6/3600</f>
        <v>7.5</v>
      </c>
    </row>
    <row r="4" spans="1:57">
      <c r="A4">
        <f>A3+1</f>
        <v>1</v>
      </c>
      <c r="B4">
        <f>B3+Data!$B$17-MIN(B3,Data!$B$13*(Data!$B$18-Cells!C3))</f>
        <v>3</v>
      </c>
      <c r="C4">
        <f>C3+MIN(B3,Data!$B$13*(Data!$B$18-Cells!C3))-MIN(C3,Data!$B$13*(Data!$B$18-Cells!D3))</f>
        <v>0</v>
      </c>
      <c r="D4">
        <f>D3+MIN(C3,Data!$B$13*(Data!$B$18-Cells!D3))-MIN(D3,Data!$B$13*(Data!$B$18-Cells!E3))</f>
        <v>0</v>
      </c>
      <c r="E4">
        <f>E3+MIN(D3,Data!$B$13*(Data!$B$18-Cells!E3))-MIN(E3,Data!$B$13*(Data!$B$18-Cells!F3))</f>
        <v>0</v>
      </c>
      <c r="F4">
        <f>F3+MIN(E3,Data!$B$13*(Data!$B$18-Cells!F3))-MIN(F3,Data!$B$13*(Data!$B$18-Cells!G3))</f>
        <v>0</v>
      </c>
      <c r="G4">
        <f>G3+MIN(F3,Data!$B$13*(Data!$B$18-Cells!G3))-MIN(G3,Data!$B$13*(Data!$B$18-Cells!H3))</f>
        <v>0</v>
      </c>
      <c r="H4">
        <f>H3+MIN(G3,Data!$B$13*(Data!$B$18-Cells!H3))-MIN(H3,Data!$B$13*(Data!$B$18-Cells!I3))</f>
        <v>0</v>
      </c>
      <c r="I4">
        <f>I3+MIN(H3,Data!$B$13*(Data!$B$18-Cells!I3))-MIN(I3,Data!$B$13*(Data!$B$18-Cells!J3))</f>
        <v>0</v>
      </c>
      <c r="J4">
        <f>J3+MIN(I3,Data!$B$13*(Data!$B$18-Cells!J3))-MIN(J3,Data!$B$13*(Data!$B$18-Cells!K3))</f>
        <v>0</v>
      </c>
      <c r="K4">
        <f>K3+MIN(J3,Data!$B$13*(Data!$B$18-Cells!K3))-MIN(K3,Data!$B$17)*L3</f>
        <v>0</v>
      </c>
      <c r="L4">
        <f>MIN(1,N4/MAX(0.001,M4*(1-Data!$B$8)),O4/MAX(0.001,M4*Data!$B$8))</f>
        <v>1</v>
      </c>
      <c r="M4">
        <f>MIN(K4,Data!$B$17)</f>
        <v>0</v>
      </c>
      <c r="N4">
        <f>MIN(Data!$C$17,Data!$C$19*(Data!$C$18-Cells!R4))</f>
        <v>2.5</v>
      </c>
      <c r="O4">
        <f>MIN(Data!$D$17,Data!$D$19*(Data!$D$18-Cells!AB4))</f>
        <v>0.5</v>
      </c>
      <c r="P4">
        <f>MIN(Data!$B$17,Cells!K4)*(1-Data!$B$8)*Cells!L4</f>
        <v>0</v>
      </c>
      <c r="Q4">
        <f>MIN(Data!$B$17,Cells!K4)*(Data!$B$8)*Cells!L4</f>
        <v>0</v>
      </c>
      <c r="R4">
        <f>R3+MIN(Data!$B$17,Cells!K3)*(1-Data!$B$8)*Cells!L3-MIN(R3,Data!$C$13*(Data!$C$18-Cells!S3))</f>
        <v>0</v>
      </c>
      <c r="S4">
        <f>S3+MIN(R3,Data!$C$13*(Data!$C$18-Cells!S3))-MIN(S3,Data!$C$13*(Data!$C$18-Cells!T3))</f>
        <v>0</v>
      </c>
      <c r="T4">
        <f>T3+MIN(S3,Data!$C$13*(Data!$C$18-Cells!T3))-MIN(T3,Data!$C$13*(Data!$C$18-Cells!U3))</f>
        <v>0</v>
      </c>
      <c r="U4">
        <f>U3+MIN(T3,Data!$C$13*(Data!$C$18-Cells!U3))-MIN(U3,Data!$C$13*(Data!$C$18-Cells!V3))</f>
        <v>0</v>
      </c>
      <c r="V4">
        <f>V3+MIN(U3,Data!$C$13*(Data!$C$18-Cells!V3))-MIN(V3,Data!$C$13*(Data!$C$18-Cells!W3))</f>
        <v>0</v>
      </c>
      <c r="W4">
        <f>W3+MIN(V3,Data!$C$13*(Data!$C$18-Cells!W3))-MIN(W3,Data!$C$13*(Data!$C$18-Cells!X3))</f>
        <v>0</v>
      </c>
      <c r="X4">
        <f>X3+MIN(W3,Data!$C$13*(Data!$C$18-Cells!X3))-MIN(X3,Data!$C$13*(Data!$C$18-Cells!Y3))</f>
        <v>0</v>
      </c>
      <c r="Y4">
        <f>Y3+MIN(X3,Data!$C$13*(Data!$C$18-Cells!Y3))-MIN(Y3,Data!$C$13*(Data!$C$18-Cells!Z3))</f>
        <v>0</v>
      </c>
      <c r="Z4">
        <f>Z3+MIN(Y3,Data!$C$13*(Data!$C$18-Cells!Z3))-MIN(Z3,Data!$C$13*(Data!$C$18-Cells!AA3))</f>
        <v>0</v>
      </c>
      <c r="AA4">
        <f>AA3+MIN(Z3,Data!$C$13*(Data!$C$18-Cells!AA3))-AY3</f>
        <v>0</v>
      </c>
      <c r="AB4">
        <f>AB3+Q3-MIN(AB3,Data!$D$13*(Data!$D$18-Cells!AC3))</f>
        <v>0</v>
      </c>
      <c r="AC4">
        <f>AC3+MIN(AB3,Data!$D$13*(Data!$D$18-Cells!AC3))-MIN(AC3,Data!$D$13*(Data!$D$18-Cells!AD3))</f>
        <v>0</v>
      </c>
      <c r="AD4">
        <f>AD3+MIN(AC3,Data!$D$13*(Data!$D$18-Cells!AD3))-MIN(AD3,Data!$D$13*(Data!$D$18-Cells!AE3))</f>
        <v>0</v>
      </c>
      <c r="AE4">
        <f>AE3+MIN(AD3,Data!$D$13*(Data!$D$18-Cells!AE3))-MIN(AE3,Data!$D$13*(Data!$D$18-Cells!AF3))</f>
        <v>0</v>
      </c>
      <c r="AF4">
        <f>AF3+MIN(AE3,Data!$D$13*(Data!$D$18-Cells!AF3))-MIN(AF3,Data!$D$13*(Data!$D$18-Cells!AG3))</f>
        <v>0</v>
      </c>
      <c r="AG4">
        <f>AG3+MIN(AF3,Data!$D$13*(Data!$D$18-Cells!AG3))-MIN(AG3,Data!$D$13*(Data!$D$18-Cells!AH3))</f>
        <v>0</v>
      </c>
      <c r="AH4">
        <f>AH3+MIN(AG3,Data!$D$13*(Data!$D$18-Cells!AH3))-MIN(AH3,Data!$D$13*(Data!$D$18-Cells!AI3))</f>
        <v>0</v>
      </c>
      <c r="AI4">
        <f>AI3+MIN(AH3,Data!$D$13*(Data!$D$18-Cells!AI3))-MIN(AI3,Data!$D$13*(Data!$D$18-Cells!AJ3))</f>
        <v>0</v>
      </c>
      <c r="AJ4">
        <f>AJ3+MIN(AI3,Data!$D$13*(Data!$D$18-Cells!AJ3))-MIN(AJ3,Data!$D$13*(Data!$D$18-Cells!AK3))</f>
        <v>0</v>
      </c>
      <c r="AK4">
        <f>AK3+MIN(AJ3,Data!$D$13*(Data!$D$18-Cells!AK3))-AZ3</f>
        <v>0</v>
      </c>
      <c r="AL4">
        <f>AL3+BA3-MIN(AL3,Data!$E$13*(Data!$E$18-Cells!AM3))</f>
        <v>0</v>
      </c>
      <c r="AM4">
        <f>AM3+MIN(AL3,Data!$E$13*(Data!$E$18-Cells!AM3))-MIN(AM3,Data!$E$13*(Data!$E$18-Cells!AN3))</f>
        <v>0</v>
      </c>
      <c r="AN4">
        <f>AN3+MIN(AM3,Data!$E$13*(Data!$E$18-Cells!AN3))-MIN(AN3,Data!$E$13*(Data!$E$18-Cells!AO3))</f>
        <v>0</v>
      </c>
      <c r="AO4">
        <f>AO3+MIN(AN3,Data!$E$13*(Data!$E$18-Cells!AO3))-MIN(AO3,Data!$E$13*(Data!$E$18-Cells!AP3))</f>
        <v>0</v>
      </c>
      <c r="AP4">
        <f>AP3+MIN(AO3,Data!$E$13*(Data!$E$18-Cells!AP3))-MIN(AP3,Data!$E$13*(Data!$E$18-Cells!AQ3))</f>
        <v>0</v>
      </c>
      <c r="AQ4">
        <f>AQ3+MIN(AP3,Data!$E$13*(Data!$E$18-Cells!AQ3))-MIN(AQ3,Data!$E$13*(Data!$E$18-Cells!AR3))</f>
        <v>0</v>
      </c>
      <c r="AR4">
        <f>AR3+MIN(AQ3,Data!$E$13*(Data!$E$18-Cells!AR3))-MIN(AR3,Data!$E$13*(Data!$E$18-Cells!AS3))</f>
        <v>0</v>
      </c>
      <c r="AS4">
        <f>AS3+MIN(AR3,Data!$E$13*(Data!$E$18-Cells!AS3))-MIN(AS3,Data!$E$13*(Data!$E$18-Cells!AT3))</f>
        <v>0</v>
      </c>
      <c r="AT4">
        <f>AT3+MIN(AS3,Data!$E$13*(Data!$E$18-Cells!AT3))-MIN(AT3,Data!$E$13*(Data!$E$18-Cells!AU3))</f>
        <v>0</v>
      </c>
      <c r="AU4">
        <f>AU3+MIN(AT3,Data!$E$13*(Data!$E$18-Cells!AU3))-MIN(AU3,Data!$E$13*(Data!$E$18-Cells!AW3))</f>
        <v>0</v>
      </c>
      <c r="AV4">
        <f>MIN(AA4,Data!$C$17)</f>
        <v>0</v>
      </c>
      <c r="AW4">
        <f>MIN(AK4,Data!$D$17)</f>
        <v>0</v>
      </c>
      <c r="AX4">
        <f>MIN(Data!$E$19*(Data!$E$18-AL4),Data!$E$17)</f>
        <v>2.5</v>
      </c>
      <c r="AY4">
        <f t="shared" ref="AY4:AY38" si="1">IF(AV4=0,0,BA4*AV4/SUM(AV4:AW4))</f>
        <v>0</v>
      </c>
      <c r="AZ4">
        <f t="shared" ref="AZ4:AZ38" si="2">IF(AW4=0,0,BA4*AW4/SUM(AV4:AW4))</f>
        <v>0</v>
      </c>
      <c r="BA4">
        <f t="shared" ref="BA4:BA38" si="3">MIN(AX4,AV4+AW4)</f>
        <v>0</v>
      </c>
      <c r="BB4">
        <f t="shared" ref="BB4:BB67" si="4">AY4*3600/6</f>
        <v>0</v>
      </c>
      <c r="BC4">
        <f t="shared" ref="BC4:BC67" si="5">AZ4*3600/6</f>
        <v>0</v>
      </c>
      <c r="BD4">
        <f t="shared" ref="BD4:BD67" si="6">BA4*3600/6</f>
        <v>0</v>
      </c>
      <c r="BE4">
        <f>Data!$C$18-Cells!BB4/Data!$B$7*Data!$B$6/3600</f>
        <v>7.5</v>
      </c>
    </row>
    <row r="5" spans="1:57">
      <c r="A5">
        <f t="shared" ref="A5:A20" si="7">A4+1</f>
        <v>2</v>
      </c>
      <c r="B5">
        <f>B4+Data!$B$17-MIN(B4,Data!$B$13*(Data!$B$18-Cells!C4))</f>
        <v>3</v>
      </c>
      <c r="C5">
        <f>C4+MIN(B4,Data!$B$13*(Data!$B$18-Cells!C4))-MIN(C4,Data!$B$13*(Data!$B$18-Cells!D4))</f>
        <v>3</v>
      </c>
      <c r="D5">
        <f>D4+MIN(C4,Data!$B$13*(Data!$B$18-Cells!D4))-MIN(D4,Data!$B$13*(Data!$B$18-Cells!E4))</f>
        <v>0</v>
      </c>
      <c r="E5">
        <f>E4+MIN(D4,Data!$B$13*(Data!$B$18-Cells!E4))-MIN(E4,Data!$B$13*(Data!$B$18-Cells!F4))</f>
        <v>0</v>
      </c>
      <c r="F5">
        <f>F4+MIN(E4,Data!$B$13*(Data!$B$18-Cells!F4))-MIN(F4,Data!$B$13*(Data!$B$18-Cells!G4))</f>
        <v>0</v>
      </c>
      <c r="G5">
        <f>G4+MIN(F4,Data!$B$13*(Data!$B$18-Cells!G4))-MIN(G4,Data!$B$13*(Data!$B$18-Cells!H4))</f>
        <v>0</v>
      </c>
      <c r="H5">
        <f>H4+MIN(G4,Data!$B$13*(Data!$B$18-Cells!H4))-MIN(H4,Data!$B$13*(Data!$B$18-Cells!I4))</f>
        <v>0</v>
      </c>
      <c r="I5">
        <f>I4+MIN(H4,Data!$B$13*(Data!$B$18-Cells!I4))-MIN(I4,Data!$B$13*(Data!$B$18-Cells!J4))</f>
        <v>0</v>
      </c>
      <c r="J5">
        <f>J4+MIN(I4,Data!$B$13*(Data!$B$18-Cells!J4))-MIN(J4,Data!$B$13*(Data!$B$18-Cells!K4))</f>
        <v>0</v>
      </c>
      <c r="K5">
        <f>K4+MIN(J4,Data!$B$13*(Data!$B$18-Cells!K4))-MIN(K4,Data!$B$17)*L4</f>
        <v>0</v>
      </c>
      <c r="L5">
        <f>MIN(1,N5/MAX(0.001,M5*(1-Data!$B$8)),O5/MAX(0.001,M5*Data!$B$8))</f>
        <v>1</v>
      </c>
      <c r="M5">
        <f>MIN(K5,Data!$B$17)</f>
        <v>0</v>
      </c>
      <c r="N5">
        <f>MIN(Data!$C$17,Data!$C$19*(Data!$C$18-Cells!R5))</f>
        <v>2.5</v>
      </c>
      <c r="O5">
        <f>MIN(Data!$D$17,Data!$D$19*(Data!$D$18-Cells!AB5))</f>
        <v>0.5</v>
      </c>
      <c r="P5">
        <f>MIN(Data!$B$17,Cells!K5)*(1-Data!$B$8)*Cells!L5</f>
        <v>0</v>
      </c>
      <c r="Q5">
        <f>MIN(Data!$B$17,Cells!K5)*(Data!$B$8)*Cells!L5</f>
        <v>0</v>
      </c>
      <c r="R5">
        <f>R4+MIN(Data!$B$17,Cells!K4)*(1-Data!$B$8)*Cells!L4-MIN(R4,Data!$C$13*(Data!$C$18-Cells!S4))</f>
        <v>0</v>
      </c>
      <c r="S5">
        <f>S4+MIN(R4,Data!$C$13*(Data!$C$18-Cells!S4))-MIN(S4,Data!$C$13*(Data!$C$18-Cells!T4))</f>
        <v>0</v>
      </c>
      <c r="T5">
        <f>T4+MIN(S4,Data!$C$13*(Data!$C$18-Cells!T4))-MIN(T4,Data!$C$13*(Data!$C$18-Cells!U4))</f>
        <v>0</v>
      </c>
      <c r="U5">
        <f>U4+MIN(T4,Data!$C$13*(Data!$C$18-Cells!U4))-MIN(U4,Data!$C$13*(Data!$C$18-Cells!V4))</f>
        <v>0</v>
      </c>
      <c r="V5">
        <f>V4+MIN(U4,Data!$C$13*(Data!$C$18-Cells!V4))-MIN(V4,Data!$C$13*(Data!$C$18-Cells!W4))</f>
        <v>0</v>
      </c>
      <c r="W5">
        <f>W4+MIN(V4,Data!$C$13*(Data!$C$18-Cells!W4))-MIN(W4,Data!$C$13*(Data!$C$18-Cells!X4))</f>
        <v>0</v>
      </c>
      <c r="X5">
        <f>X4+MIN(W4,Data!$C$13*(Data!$C$18-Cells!X4))-MIN(X4,Data!$C$13*(Data!$C$18-Cells!Y4))</f>
        <v>0</v>
      </c>
      <c r="Y5">
        <f>Y4+MIN(X4,Data!$C$13*(Data!$C$18-Cells!Y4))-MIN(Y4,Data!$C$13*(Data!$C$18-Cells!Z4))</f>
        <v>0</v>
      </c>
      <c r="Z5">
        <f>Z4+MIN(Y4,Data!$C$13*(Data!$C$18-Cells!Z4))-MIN(Z4,Data!$C$13*(Data!$C$18-Cells!AA4))</f>
        <v>0</v>
      </c>
      <c r="AA5">
        <f>AA4+MIN(Z4,Data!$C$13*(Data!$C$18-Cells!AA4))-AY4</f>
        <v>0</v>
      </c>
      <c r="AB5">
        <f>AB4+Q4-MIN(AB4,Data!$D$13*(Data!$D$18-Cells!AC4))</f>
        <v>0</v>
      </c>
      <c r="AC5">
        <f>AC4+MIN(AB4,Data!$D$13*(Data!$D$18-Cells!AC4))-MIN(AC4,Data!$D$13*(Data!$D$18-Cells!AD4))</f>
        <v>0</v>
      </c>
      <c r="AD5">
        <f>AD4+MIN(AC4,Data!$D$13*(Data!$D$18-Cells!AD4))-MIN(AD4,Data!$D$13*(Data!$D$18-Cells!AE4))</f>
        <v>0</v>
      </c>
      <c r="AE5">
        <f>AE4+MIN(AD4,Data!$D$13*(Data!$D$18-Cells!AE4))-MIN(AE4,Data!$D$13*(Data!$D$18-Cells!AF4))</f>
        <v>0</v>
      </c>
      <c r="AF5">
        <f>AF4+MIN(AE4,Data!$D$13*(Data!$D$18-Cells!AF4))-MIN(AF4,Data!$D$13*(Data!$D$18-Cells!AG4))</f>
        <v>0</v>
      </c>
      <c r="AG5">
        <f>AG4+MIN(AF4,Data!$D$13*(Data!$D$18-Cells!AG4))-MIN(AG4,Data!$D$13*(Data!$D$18-Cells!AH4))</f>
        <v>0</v>
      </c>
      <c r="AH5">
        <f>AH4+MIN(AG4,Data!$D$13*(Data!$D$18-Cells!AH4))-MIN(AH4,Data!$D$13*(Data!$D$18-Cells!AI4))</f>
        <v>0</v>
      </c>
      <c r="AI5">
        <f>AI4+MIN(AH4,Data!$D$13*(Data!$D$18-Cells!AI4))-MIN(AI4,Data!$D$13*(Data!$D$18-Cells!AJ4))</f>
        <v>0</v>
      </c>
      <c r="AJ5">
        <f>AJ4+MIN(AI4,Data!$D$13*(Data!$D$18-Cells!AJ4))-MIN(AJ4,Data!$D$13*(Data!$D$18-Cells!AK4))</f>
        <v>0</v>
      </c>
      <c r="AK5">
        <f>AK4+MIN(AJ4,Data!$D$13*(Data!$D$18-Cells!AK4))-AZ4</f>
        <v>0</v>
      </c>
      <c r="AL5">
        <f>AL4+BA4-MIN(AL4,Data!$E$13*(Data!$E$18-Cells!AM4))</f>
        <v>0</v>
      </c>
      <c r="AM5">
        <f>AM4+MIN(AL4,Data!$E$13*(Data!$E$18-Cells!AM4))-MIN(AM4,Data!$E$13*(Data!$E$18-Cells!AN4))</f>
        <v>0</v>
      </c>
      <c r="AN5">
        <f>AN4+MIN(AM4,Data!$E$13*(Data!$E$18-Cells!AN4))-MIN(AN4,Data!$E$13*(Data!$E$18-Cells!AO4))</f>
        <v>0</v>
      </c>
      <c r="AO5">
        <f>AO4+MIN(AN4,Data!$E$13*(Data!$E$18-Cells!AO4))-MIN(AO4,Data!$E$13*(Data!$E$18-Cells!AP4))</f>
        <v>0</v>
      </c>
      <c r="AP5">
        <f>AP4+MIN(AO4,Data!$E$13*(Data!$E$18-Cells!AP4))-MIN(AP4,Data!$E$13*(Data!$E$18-Cells!AQ4))</f>
        <v>0</v>
      </c>
      <c r="AQ5">
        <f>AQ4+MIN(AP4,Data!$E$13*(Data!$E$18-Cells!AQ4))-MIN(AQ4,Data!$E$13*(Data!$E$18-Cells!AR4))</f>
        <v>0</v>
      </c>
      <c r="AR5">
        <f>AR4+MIN(AQ4,Data!$E$13*(Data!$E$18-Cells!AR4))-MIN(AR4,Data!$E$13*(Data!$E$18-Cells!AS4))</f>
        <v>0</v>
      </c>
      <c r="AS5">
        <f>AS4+MIN(AR4,Data!$E$13*(Data!$E$18-Cells!AS4))-MIN(AS4,Data!$E$13*(Data!$E$18-Cells!AT4))</f>
        <v>0</v>
      </c>
      <c r="AT5">
        <f>AT4+MIN(AS4,Data!$E$13*(Data!$E$18-Cells!AT4))-MIN(AT4,Data!$E$13*(Data!$E$18-Cells!AU4))</f>
        <v>0</v>
      </c>
      <c r="AU5">
        <f>AU4+MIN(AT4,Data!$E$13*(Data!$E$18-Cells!AU4))-MIN(AU4,Data!$E$13*(Data!$E$18-Cells!AW4))</f>
        <v>0</v>
      </c>
      <c r="AV5">
        <f>MIN(AA5,Data!$C$17)</f>
        <v>0</v>
      </c>
      <c r="AW5">
        <f>MIN(AK5,Data!$D$17)</f>
        <v>0</v>
      </c>
      <c r="AX5">
        <f>MIN(Data!$E$19*(Data!$E$18-AL5),Data!$E$17)</f>
        <v>2.5</v>
      </c>
      <c r="AY5">
        <f t="shared" si="1"/>
        <v>0</v>
      </c>
      <c r="AZ5">
        <f t="shared" si="2"/>
        <v>0</v>
      </c>
      <c r="BA5">
        <f t="shared" si="3"/>
        <v>0</v>
      </c>
      <c r="BB5">
        <f t="shared" si="4"/>
        <v>0</v>
      </c>
      <c r="BC5">
        <f t="shared" si="5"/>
        <v>0</v>
      </c>
      <c r="BD5">
        <f t="shared" si="6"/>
        <v>0</v>
      </c>
      <c r="BE5">
        <f>Data!$C$18-Cells!BB5/Data!$B$7*Data!$B$6/3600</f>
        <v>7.5</v>
      </c>
    </row>
    <row r="6" spans="1:57">
      <c r="A6">
        <f t="shared" si="7"/>
        <v>3</v>
      </c>
      <c r="B6">
        <f>B5+Data!$B$17-MIN(B5,Data!$B$13*(Data!$B$18-Cells!C5))</f>
        <v>3</v>
      </c>
      <c r="C6">
        <f>C5+MIN(B5,Data!$B$13*(Data!$B$18-Cells!C5))-MIN(C5,Data!$B$13*(Data!$B$18-Cells!D5))</f>
        <v>3</v>
      </c>
      <c r="D6">
        <f>D5+MIN(C5,Data!$B$13*(Data!$B$18-Cells!D5))-MIN(D5,Data!$B$13*(Data!$B$18-Cells!E5))</f>
        <v>3</v>
      </c>
      <c r="E6">
        <f>E5+MIN(D5,Data!$B$13*(Data!$B$18-Cells!E5))-MIN(E5,Data!$B$13*(Data!$B$18-Cells!F5))</f>
        <v>0</v>
      </c>
      <c r="F6">
        <f>F5+MIN(E5,Data!$B$13*(Data!$B$18-Cells!F5))-MIN(F5,Data!$B$13*(Data!$B$18-Cells!G5))</f>
        <v>0</v>
      </c>
      <c r="G6">
        <f>G5+MIN(F5,Data!$B$13*(Data!$B$18-Cells!G5))-MIN(G5,Data!$B$13*(Data!$B$18-Cells!H5))</f>
        <v>0</v>
      </c>
      <c r="H6">
        <f>H5+MIN(G5,Data!$B$13*(Data!$B$18-Cells!H5))-MIN(H5,Data!$B$13*(Data!$B$18-Cells!I5))</f>
        <v>0</v>
      </c>
      <c r="I6">
        <f>I5+MIN(H5,Data!$B$13*(Data!$B$18-Cells!I5))-MIN(I5,Data!$B$13*(Data!$B$18-Cells!J5))</f>
        <v>0</v>
      </c>
      <c r="J6">
        <f>J5+MIN(I5,Data!$B$13*(Data!$B$18-Cells!J5))-MIN(J5,Data!$B$13*(Data!$B$18-Cells!K5))</f>
        <v>0</v>
      </c>
      <c r="K6">
        <f>K5+MIN(J5,Data!$B$13*(Data!$B$18-Cells!K5))-MIN(K5,Data!$B$17)*L5</f>
        <v>0</v>
      </c>
      <c r="L6">
        <f>MIN(1,N6/MAX(0.001,M6*(1-Data!$B$8)),O6/MAX(0.001,M6*Data!$B$8))</f>
        <v>1</v>
      </c>
      <c r="M6">
        <f>MIN(K6,Data!$B$17)</f>
        <v>0</v>
      </c>
      <c r="N6">
        <f>MIN(Data!$C$17,Data!$C$19*(Data!$C$18-Cells!R6))</f>
        <v>2.5</v>
      </c>
      <c r="O6">
        <f>MIN(Data!$D$17,Data!$D$19*(Data!$D$18-Cells!AB6))</f>
        <v>0.5</v>
      </c>
      <c r="P6">
        <f>MIN(Data!$B$17,Cells!K6)*(1-Data!$B$8)*Cells!L6</f>
        <v>0</v>
      </c>
      <c r="Q6">
        <f>MIN(Data!$B$17,Cells!K6)*(Data!$B$8)*Cells!L6</f>
        <v>0</v>
      </c>
      <c r="R6">
        <f>R5+MIN(Data!$B$17,Cells!K5)*(1-Data!$B$8)*Cells!L5-MIN(R5,Data!$C$13*(Data!$C$18-Cells!S5))</f>
        <v>0</v>
      </c>
      <c r="S6">
        <f>S5+MIN(R5,Data!$C$13*(Data!$C$18-Cells!S5))-MIN(S5,Data!$C$13*(Data!$C$18-Cells!T5))</f>
        <v>0</v>
      </c>
      <c r="T6">
        <f>T5+MIN(S5,Data!$C$13*(Data!$C$18-Cells!T5))-MIN(T5,Data!$C$13*(Data!$C$18-Cells!U5))</f>
        <v>0</v>
      </c>
      <c r="U6">
        <f>U5+MIN(T5,Data!$C$13*(Data!$C$18-Cells!U5))-MIN(U5,Data!$C$13*(Data!$C$18-Cells!V5))</f>
        <v>0</v>
      </c>
      <c r="V6">
        <f>V5+MIN(U5,Data!$C$13*(Data!$C$18-Cells!V5))-MIN(V5,Data!$C$13*(Data!$C$18-Cells!W5))</f>
        <v>0</v>
      </c>
      <c r="W6">
        <f>W5+MIN(V5,Data!$C$13*(Data!$C$18-Cells!W5))-MIN(W5,Data!$C$13*(Data!$C$18-Cells!X5))</f>
        <v>0</v>
      </c>
      <c r="X6">
        <f>X5+MIN(W5,Data!$C$13*(Data!$C$18-Cells!X5))-MIN(X5,Data!$C$13*(Data!$C$18-Cells!Y5))</f>
        <v>0</v>
      </c>
      <c r="Y6">
        <f>Y5+MIN(X5,Data!$C$13*(Data!$C$18-Cells!Y5))-MIN(Y5,Data!$C$13*(Data!$C$18-Cells!Z5))</f>
        <v>0</v>
      </c>
      <c r="Z6">
        <f>Z5+MIN(Y5,Data!$C$13*(Data!$C$18-Cells!Z5))-MIN(Z5,Data!$C$13*(Data!$C$18-Cells!AA5))</f>
        <v>0</v>
      </c>
      <c r="AA6">
        <f>AA5+MIN(Z5,Data!$C$13*(Data!$C$18-Cells!AA5))-AY5</f>
        <v>0</v>
      </c>
      <c r="AB6">
        <f>AB5+Q5-MIN(AB5,Data!$D$13*(Data!$D$18-Cells!AC5))</f>
        <v>0</v>
      </c>
      <c r="AC6">
        <f>AC5+MIN(AB5,Data!$D$13*(Data!$D$18-Cells!AC5))-MIN(AC5,Data!$D$13*(Data!$D$18-Cells!AD5))</f>
        <v>0</v>
      </c>
      <c r="AD6">
        <f>AD5+MIN(AC5,Data!$D$13*(Data!$D$18-Cells!AD5))-MIN(AD5,Data!$D$13*(Data!$D$18-Cells!AE5))</f>
        <v>0</v>
      </c>
      <c r="AE6">
        <f>AE5+MIN(AD5,Data!$D$13*(Data!$D$18-Cells!AE5))-MIN(AE5,Data!$D$13*(Data!$D$18-Cells!AF5))</f>
        <v>0</v>
      </c>
      <c r="AF6">
        <f>AF5+MIN(AE5,Data!$D$13*(Data!$D$18-Cells!AF5))-MIN(AF5,Data!$D$13*(Data!$D$18-Cells!AG5))</f>
        <v>0</v>
      </c>
      <c r="AG6">
        <f>AG5+MIN(AF5,Data!$D$13*(Data!$D$18-Cells!AG5))-MIN(AG5,Data!$D$13*(Data!$D$18-Cells!AH5))</f>
        <v>0</v>
      </c>
      <c r="AH6">
        <f>AH5+MIN(AG5,Data!$D$13*(Data!$D$18-Cells!AH5))-MIN(AH5,Data!$D$13*(Data!$D$18-Cells!AI5))</f>
        <v>0</v>
      </c>
      <c r="AI6">
        <f>AI5+MIN(AH5,Data!$D$13*(Data!$D$18-Cells!AI5))-MIN(AI5,Data!$D$13*(Data!$D$18-Cells!AJ5))</f>
        <v>0</v>
      </c>
      <c r="AJ6">
        <f>AJ5+MIN(AI5,Data!$D$13*(Data!$D$18-Cells!AJ5))-MIN(AJ5,Data!$D$13*(Data!$D$18-Cells!AK5))</f>
        <v>0</v>
      </c>
      <c r="AK6">
        <f>AK5+MIN(AJ5,Data!$D$13*(Data!$D$18-Cells!AK5))-AZ5</f>
        <v>0</v>
      </c>
      <c r="AL6">
        <f>AL5+BA5-MIN(AL5,Data!$E$13*(Data!$E$18-Cells!AM5))</f>
        <v>0</v>
      </c>
      <c r="AM6">
        <f>AM5+MIN(AL5,Data!$E$13*(Data!$E$18-Cells!AM5))-MIN(AM5,Data!$E$13*(Data!$E$18-Cells!AN5))</f>
        <v>0</v>
      </c>
      <c r="AN6">
        <f>AN5+MIN(AM5,Data!$E$13*(Data!$E$18-Cells!AN5))-MIN(AN5,Data!$E$13*(Data!$E$18-Cells!AO5))</f>
        <v>0</v>
      </c>
      <c r="AO6">
        <f>AO5+MIN(AN5,Data!$E$13*(Data!$E$18-Cells!AO5))-MIN(AO5,Data!$E$13*(Data!$E$18-Cells!AP5))</f>
        <v>0</v>
      </c>
      <c r="AP6">
        <f>AP5+MIN(AO5,Data!$E$13*(Data!$E$18-Cells!AP5))-MIN(AP5,Data!$E$13*(Data!$E$18-Cells!AQ5))</f>
        <v>0</v>
      </c>
      <c r="AQ6">
        <f>AQ5+MIN(AP5,Data!$E$13*(Data!$E$18-Cells!AQ5))-MIN(AQ5,Data!$E$13*(Data!$E$18-Cells!AR5))</f>
        <v>0</v>
      </c>
      <c r="AR6">
        <f>AR5+MIN(AQ5,Data!$E$13*(Data!$E$18-Cells!AR5))-MIN(AR5,Data!$E$13*(Data!$E$18-Cells!AS5))</f>
        <v>0</v>
      </c>
      <c r="AS6">
        <f>AS5+MIN(AR5,Data!$E$13*(Data!$E$18-Cells!AS5))-MIN(AS5,Data!$E$13*(Data!$E$18-Cells!AT5))</f>
        <v>0</v>
      </c>
      <c r="AT6">
        <f>AT5+MIN(AS5,Data!$E$13*(Data!$E$18-Cells!AT5))-MIN(AT5,Data!$E$13*(Data!$E$18-Cells!AU5))</f>
        <v>0</v>
      </c>
      <c r="AU6">
        <f>AU5+MIN(AT5,Data!$E$13*(Data!$E$18-Cells!AU5))-MIN(AU5,Data!$E$13*(Data!$E$18-Cells!AW5))</f>
        <v>0</v>
      </c>
      <c r="AV6">
        <f>MIN(AA6,Data!$C$17)</f>
        <v>0</v>
      </c>
      <c r="AW6">
        <f>MIN(AK6,Data!$D$17)</f>
        <v>0</v>
      </c>
      <c r="AX6">
        <f>MIN(Data!$E$19*(Data!$E$18-AL6),Data!$E$17)</f>
        <v>2.5</v>
      </c>
      <c r="AY6">
        <f t="shared" si="1"/>
        <v>0</v>
      </c>
      <c r="AZ6">
        <f t="shared" si="2"/>
        <v>0</v>
      </c>
      <c r="BA6">
        <f t="shared" si="3"/>
        <v>0</v>
      </c>
      <c r="BB6">
        <f t="shared" si="4"/>
        <v>0</v>
      </c>
      <c r="BC6">
        <f t="shared" si="5"/>
        <v>0</v>
      </c>
      <c r="BD6">
        <f t="shared" si="6"/>
        <v>0</v>
      </c>
      <c r="BE6">
        <f>Data!$C$18-Cells!BB6/Data!$B$7*Data!$B$6/3600</f>
        <v>7.5</v>
      </c>
    </row>
    <row r="7" spans="1:57">
      <c r="A7">
        <f t="shared" si="7"/>
        <v>4</v>
      </c>
      <c r="B7">
        <f>B6+Data!$B$17-MIN(B6,Data!$B$13*(Data!$B$18-Cells!C6))</f>
        <v>3</v>
      </c>
      <c r="C7">
        <f>C6+MIN(B6,Data!$B$13*(Data!$B$18-Cells!C6))-MIN(C6,Data!$B$13*(Data!$B$18-Cells!D6))</f>
        <v>3</v>
      </c>
      <c r="D7">
        <f>D6+MIN(C6,Data!$B$13*(Data!$B$18-Cells!D6))-MIN(D6,Data!$B$13*(Data!$B$18-Cells!E6))</f>
        <v>3</v>
      </c>
      <c r="E7">
        <f>E6+MIN(D6,Data!$B$13*(Data!$B$18-Cells!E6))-MIN(E6,Data!$B$13*(Data!$B$18-Cells!F6))</f>
        <v>3</v>
      </c>
      <c r="F7">
        <f>F6+MIN(E6,Data!$B$13*(Data!$B$18-Cells!F6))-MIN(F6,Data!$B$13*(Data!$B$18-Cells!G6))</f>
        <v>0</v>
      </c>
      <c r="G7">
        <f>G6+MIN(F6,Data!$B$13*(Data!$B$18-Cells!G6))-MIN(G6,Data!$B$13*(Data!$B$18-Cells!H6))</f>
        <v>0</v>
      </c>
      <c r="H7">
        <f>H6+MIN(G6,Data!$B$13*(Data!$B$18-Cells!H6))-MIN(H6,Data!$B$13*(Data!$B$18-Cells!I6))</f>
        <v>0</v>
      </c>
      <c r="I7">
        <f>I6+MIN(H6,Data!$B$13*(Data!$B$18-Cells!I6))-MIN(I6,Data!$B$13*(Data!$B$18-Cells!J6))</f>
        <v>0</v>
      </c>
      <c r="J7">
        <f>J6+MIN(I6,Data!$B$13*(Data!$B$18-Cells!J6))-MIN(J6,Data!$B$13*(Data!$B$18-Cells!K6))</f>
        <v>0</v>
      </c>
      <c r="K7">
        <f>K6+MIN(J6,Data!$B$13*(Data!$B$18-Cells!K6))-MIN(K6,Data!$B$17)*L6</f>
        <v>0</v>
      </c>
      <c r="L7">
        <f>MIN(1,N7/MAX(0.001,M7*(1-Data!$B$8)),O7/MAX(0.001,M7*Data!$B$8))</f>
        <v>1</v>
      </c>
      <c r="M7">
        <f>MIN(K7,Data!$B$17)</f>
        <v>0</v>
      </c>
      <c r="N7">
        <f>MIN(Data!$C$17,Data!$C$19*(Data!$C$18-Cells!R7))</f>
        <v>2.5</v>
      </c>
      <c r="O7">
        <f>MIN(Data!$D$17,Data!$D$19*(Data!$D$18-Cells!AB7))</f>
        <v>0.5</v>
      </c>
      <c r="P7">
        <f>MIN(Data!$B$17,Cells!K7)*(1-Data!$B$8)*Cells!L7</f>
        <v>0</v>
      </c>
      <c r="Q7">
        <f>MIN(Data!$B$17,Cells!K7)*(Data!$B$8)*Cells!L7</f>
        <v>0</v>
      </c>
      <c r="R7">
        <f>R6+MIN(Data!$B$17,Cells!K6)*(1-Data!$B$8)*Cells!L6-MIN(R6,Data!$C$13*(Data!$C$18-Cells!S6))</f>
        <v>0</v>
      </c>
      <c r="S7">
        <f>S6+MIN(R6,Data!$C$13*(Data!$C$18-Cells!S6))-MIN(S6,Data!$C$13*(Data!$C$18-Cells!T6))</f>
        <v>0</v>
      </c>
      <c r="T7">
        <f>T6+MIN(S6,Data!$C$13*(Data!$C$18-Cells!T6))-MIN(T6,Data!$C$13*(Data!$C$18-Cells!U6))</f>
        <v>0</v>
      </c>
      <c r="U7">
        <f>U6+MIN(T6,Data!$C$13*(Data!$C$18-Cells!U6))-MIN(U6,Data!$C$13*(Data!$C$18-Cells!V6))</f>
        <v>0</v>
      </c>
      <c r="V7">
        <f>V6+MIN(U6,Data!$C$13*(Data!$C$18-Cells!V6))-MIN(V6,Data!$C$13*(Data!$C$18-Cells!W6))</f>
        <v>0</v>
      </c>
      <c r="W7">
        <f>W6+MIN(V6,Data!$C$13*(Data!$C$18-Cells!W6))-MIN(W6,Data!$C$13*(Data!$C$18-Cells!X6))</f>
        <v>0</v>
      </c>
      <c r="X7">
        <f>X6+MIN(W6,Data!$C$13*(Data!$C$18-Cells!X6))-MIN(X6,Data!$C$13*(Data!$C$18-Cells!Y6))</f>
        <v>0</v>
      </c>
      <c r="Y7">
        <f>Y6+MIN(X6,Data!$C$13*(Data!$C$18-Cells!Y6))-MIN(Y6,Data!$C$13*(Data!$C$18-Cells!Z6))</f>
        <v>0</v>
      </c>
      <c r="Z7">
        <f>Z6+MIN(Y6,Data!$C$13*(Data!$C$18-Cells!Z6))-MIN(Z6,Data!$C$13*(Data!$C$18-Cells!AA6))</f>
        <v>0</v>
      </c>
      <c r="AA7">
        <f>AA6+MIN(Z6,Data!$C$13*(Data!$C$18-Cells!AA6))-AY6</f>
        <v>0</v>
      </c>
      <c r="AB7">
        <f>AB6+Q6-MIN(AB6,Data!$D$13*(Data!$D$18-Cells!AC6))</f>
        <v>0</v>
      </c>
      <c r="AC7">
        <f>AC6+MIN(AB6,Data!$D$13*(Data!$D$18-Cells!AC6))-MIN(AC6,Data!$D$13*(Data!$D$18-Cells!AD6))</f>
        <v>0</v>
      </c>
      <c r="AD7">
        <f>AD6+MIN(AC6,Data!$D$13*(Data!$D$18-Cells!AD6))-MIN(AD6,Data!$D$13*(Data!$D$18-Cells!AE6))</f>
        <v>0</v>
      </c>
      <c r="AE7">
        <f>AE6+MIN(AD6,Data!$D$13*(Data!$D$18-Cells!AE6))-MIN(AE6,Data!$D$13*(Data!$D$18-Cells!AF6))</f>
        <v>0</v>
      </c>
      <c r="AF7">
        <f>AF6+MIN(AE6,Data!$D$13*(Data!$D$18-Cells!AF6))-MIN(AF6,Data!$D$13*(Data!$D$18-Cells!AG6))</f>
        <v>0</v>
      </c>
      <c r="AG7">
        <f>AG6+MIN(AF6,Data!$D$13*(Data!$D$18-Cells!AG6))-MIN(AG6,Data!$D$13*(Data!$D$18-Cells!AH6))</f>
        <v>0</v>
      </c>
      <c r="AH7">
        <f>AH6+MIN(AG6,Data!$D$13*(Data!$D$18-Cells!AH6))-MIN(AH6,Data!$D$13*(Data!$D$18-Cells!AI6))</f>
        <v>0</v>
      </c>
      <c r="AI7">
        <f>AI6+MIN(AH6,Data!$D$13*(Data!$D$18-Cells!AI6))-MIN(AI6,Data!$D$13*(Data!$D$18-Cells!AJ6))</f>
        <v>0</v>
      </c>
      <c r="AJ7">
        <f>AJ6+MIN(AI6,Data!$D$13*(Data!$D$18-Cells!AJ6))-MIN(AJ6,Data!$D$13*(Data!$D$18-Cells!AK6))</f>
        <v>0</v>
      </c>
      <c r="AK7">
        <f>AK6+MIN(AJ6,Data!$D$13*(Data!$D$18-Cells!AK6))-AZ6</f>
        <v>0</v>
      </c>
      <c r="AL7">
        <f>AL6+BA6-MIN(AL6,Data!$E$13*(Data!$E$18-Cells!AM6))</f>
        <v>0</v>
      </c>
      <c r="AM7">
        <f>AM6+MIN(AL6,Data!$E$13*(Data!$E$18-Cells!AM6))-MIN(AM6,Data!$E$13*(Data!$E$18-Cells!AN6))</f>
        <v>0</v>
      </c>
      <c r="AN7">
        <f>AN6+MIN(AM6,Data!$E$13*(Data!$E$18-Cells!AN6))-MIN(AN6,Data!$E$13*(Data!$E$18-Cells!AO6))</f>
        <v>0</v>
      </c>
      <c r="AO7">
        <f>AO6+MIN(AN6,Data!$E$13*(Data!$E$18-Cells!AO6))-MIN(AO6,Data!$E$13*(Data!$E$18-Cells!AP6))</f>
        <v>0</v>
      </c>
      <c r="AP7">
        <f>AP6+MIN(AO6,Data!$E$13*(Data!$E$18-Cells!AP6))-MIN(AP6,Data!$E$13*(Data!$E$18-Cells!AQ6))</f>
        <v>0</v>
      </c>
      <c r="AQ7">
        <f>AQ6+MIN(AP6,Data!$E$13*(Data!$E$18-Cells!AQ6))-MIN(AQ6,Data!$E$13*(Data!$E$18-Cells!AR6))</f>
        <v>0</v>
      </c>
      <c r="AR7">
        <f>AR6+MIN(AQ6,Data!$E$13*(Data!$E$18-Cells!AR6))-MIN(AR6,Data!$E$13*(Data!$E$18-Cells!AS6))</f>
        <v>0</v>
      </c>
      <c r="AS7">
        <f>AS6+MIN(AR6,Data!$E$13*(Data!$E$18-Cells!AS6))-MIN(AS6,Data!$E$13*(Data!$E$18-Cells!AT6))</f>
        <v>0</v>
      </c>
      <c r="AT7">
        <f>AT6+MIN(AS6,Data!$E$13*(Data!$E$18-Cells!AT6))-MIN(AT6,Data!$E$13*(Data!$E$18-Cells!AU6))</f>
        <v>0</v>
      </c>
      <c r="AU7">
        <f>AU6+MIN(AT6,Data!$E$13*(Data!$E$18-Cells!AU6))-MIN(AU6,Data!$E$13*(Data!$E$18-Cells!AW6))</f>
        <v>0</v>
      </c>
      <c r="AV7">
        <f>MIN(AA7,Data!$C$17)</f>
        <v>0</v>
      </c>
      <c r="AW7">
        <f>MIN(AK7,Data!$D$17)</f>
        <v>0</v>
      </c>
      <c r="AX7">
        <f>MIN(Data!$E$19*(Data!$E$18-AL7),Data!$E$17)</f>
        <v>2.5</v>
      </c>
      <c r="AY7">
        <f t="shared" si="1"/>
        <v>0</v>
      </c>
      <c r="AZ7">
        <f t="shared" si="2"/>
        <v>0</v>
      </c>
      <c r="BA7">
        <f t="shared" si="3"/>
        <v>0</v>
      </c>
      <c r="BB7">
        <f t="shared" si="4"/>
        <v>0</v>
      </c>
      <c r="BC7">
        <f t="shared" si="5"/>
        <v>0</v>
      </c>
      <c r="BD7">
        <f t="shared" si="6"/>
        <v>0</v>
      </c>
      <c r="BE7">
        <f>Data!$C$18-Cells!BB7/Data!$B$7*Data!$B$6/3600</f>
        <v>7.5</v>
      </c>
    </row>
    <row r="8" spans="1:57">
      <c r="A8">
        <f t="shared" si="7"/>
        <v>5</v>
      </c>
      <c r="B8">
        <f>B7+Data!$B$17-MIN(B7,Data!$B$13*(Data!$B$18-Cells!C7))</f>
        <v>3</v>
      </c>
      <c r="C8">
        <f>C7+MIN(B7,Data!$B$13*(Data!$B$18-Cells!C7))-MIN(C7,Data!$B$13*(Data!$B$18-Cells!D7))</f>
        <v>3</v>
      </c>
      <c r="D8">
        <f>D7+MIN(C7,Data!$B$13*(Data!$B$18-Cells!D7))-MIN(D7,Data!$B$13*(Data!$B$18-Cells!E7))</f>
        <v>3</v>
      </c>
      <c r="E8">
        <f>E7+MIN(D7,Data!$B$13*(Data!$B$18-Cells!E7))-MIN(E7,Data!$B$13*(Data!$B$18-Cells!F7))</f>
        <v>3</v>
      </c>
      <c r="F8">
        <f>F7+MIN(E7,Data!$B$13*(Data!$B$18-Cells!F7))-MIN(F7,Data!$B$13*(Data!$B$18-Cells!G7))</f>
        <v>3</v>
      </c>
      <c r="G8">
        <f>G7+MIN(F7,Data!$B$13*(Data!$B$18-Cells!G7))-MIN(G7,Data!$B$13*(Data!$B$18-Cells!H7))</f>
        <v>0</v>
      </c>
      <c r="H8">
        <f>H7+MIN(G7,Data!$B$13*(Data!$B$18-Cells!H7))-MIN(H7,Data!$B$13*(Data!$B$18-Cells!I7))</f>
        <v>0</v>
      </c>
      <c r="I8">
        <f>I7+MIN(H7,Data!$B$13*(Data!$B$18-Cells!I7))-MIN(I7,Data!$B$13*(Data!$B$18-Cells!J7))</f>
        <v>0</v>
      </c>
      <c r="J8">
        <f>J7+MIN(I7,Data!$B$13*(Data!$B$18-Cells!J7))-MIN(J7,Data!$B$13*(Data!$B$18-Cells!K7))</f>
        <v>0</v>
      </c>
      <c r="K8">
        <f>K7+MIN(J7,Data!$B$13*(Data!$B$18-Cells!K7))-MIN(K7,Data!$B$17)*L7</f>
        <v>0</v>
      </c>
      <c r="L8">
        <f>MIN(1,N8/MAX(0.001,M8*(1-Data!$B$8)),O8/MAX(0.001,M8*Data!$B$8))</f>
        <v>1</v>
      </c>
      <c r="M8">
        <f>MIN(K8,Data!$B$17)</f>
        <v>0</v>
      </c>
      <c r="N8">
        <f>MIN(Data!$C$17,Data!$C$19*(Data!$C$18-Cells!R8))</f>
        <v>2.5</v>
      </c>
      <c r="O8">
        <f>MIN(Data!$D$17,Data!$D$19*(Data!$D$18-Cells!AB8))</f>
        <v>0.5</v>
      </c>
      <c r="P8">
        <f>MIN(Data!$B$17,Cells!K8)*(1-Data!$B$8)*Cells!L8</f>
        <v>0</v>
      </c>
      <c r="Q8">
        <f>MIN(Data!$B$17,Cells!K8)*(Data!$B$8)*Cells!L8</f>
        <v>0</v>
      </c>
      <c r="R8">
        <f>R7+MIN(Data!$B$17,Cells!K7)*(1-Data!$B$8)*Cells!L7-MIN(R7,Data!$C$13*(Data!$C$18-Cells!S7))</f>
        <v>0</v>
      </c>
      <c r="S8">
        <f>S7+MIN(R7,Data!$C$13*(Data!$C$18-Cells!S7))-MIN(S7,Data!$C$13*(Data!$C$18-Cells!T7))</f>
        <v>0</v>
      </c>
      <c r="T8">
        <f>T7+MIN(S7,Data!$C$13*(Data!$C$18-Cells!T7))-MIN(T7,Data!$C$13*(Data!$C$18-Cells!U7))</f>
        <v>0</v>
      </c>
      <c r="U8">
        <f>U7+MIN(T7,Data!$C$13*(Data!$C$18-Cells!U7))-MIN(U7,Data!$C$13*(Data!$C$18-Cells!V7))</f>
        <v>0</v>
      </c>
      <c r="V8">
        <f>V7+MIN(U7,Data!$C$13*(Data!$C$18-Cells!V7))-MIN(V7,Data!$C$13*(Data!$C$18-Cells!W7))</f>
        <v>0</v>
      </c>
      <c r="W8">
        <f>W7+MIN(V7,Data!$C$13*(Data!$C$18-Cells!W7))-MIN(W7,Data!$C$13*(Data!$C$18-Cells!X7))</f>
        <v>0</v>
      </c>
      <c r="X8">
        <f>X7+MIN(W7,Data!$C$13*(Data!$C$18-Cells!X7))-MIN(X7,Data!$C$13*(Data!$C$18-Cells!Y7))</f>
        <v>0</v>
      </c>
      <c r="Y8">
        <f>Y7+MIN(X7,Data!$C$13*(Data!$C$18-Cells!Y7))-MIN(Y7,Data!$C$13*(Data!$C$18-Cells!Z7))</f>
        <v>0</v>
      </c>
      <c r="Z8">
        <f>Z7+MIN(Y7,Data!$C$13*(Data!$C$18-Cells!Z7))-MIN(Z7,Data!$C$13*(Data!$C$18-Cells!AA7))</f>
        <v>0</v>
      </c>
      <c r="AA8">
        <f>AA7+MIN(Z7,Data!$C$13*(Data!$C$18-Cells!AA7))-AY7</f>
        <v>0</v>
      </c>
      <c r="AB8">
        <f>AB7+Q7-MIN(AB7,Data!$D$13*(Data!$D$18-Cells!AC7))</f>
        <v>0</v>
      </c>
      <c r="AC8">
        <f>AC7+MIN(AB7,Data!$D$13*(Data!$D$18-Cells!AC7))-MIN(AC7,Data!$D$13*(Data!$D$18-Cells!AD7))</f>
        <v>0</v>
      </c>
      <c r="AD8">
        <f>AD7+MIN(AC7,Data!$D$13*(Data!$D$18-Cells!AD7))-MIN(AD7,Data!$D$13*(Data!$D$18-Cells!AE7))</f>
        <v>0</v>
      </c>
      <c r="AE8">
        <f>AE7+MIN(AD7,Data!$D$13*(Data!$D$18-Cells!AE7))-MIN(AE7,Data!$D$13*(Data!$D$18-Cells!AF7))</f>
        <v>0</v>
      </c>
      <c r="AF8">
        <f>AF7+MIN(AE7,Data!$D$13*(Data!$D$18-Cells!AF7))-MIN(AF7,Data!$D$13*(Data!$D$18-Cells!AG7))</f>
        <v>0</v>
      </c>
      <c r="AG8">
        <f>AG7+MIN(AF7,Data!$D$13*(Data!$D$18-Cells!AG7))-MIN(AG7,Data!$D$13*(Data!$D$18-Cells!AH7))</f>
        <v>0</v>
      </c>
      <c r="AH8">
        <f>AH7+MIN(AG7,Data!$D$13*(Data!$D$18-Cells!AH7))-MIN(AH7,Data!$D$13*(Data!$D$18-Cells!AI7))</f>
        <v>0</v>
      </c>
      <c r="AI8">
        <f>AI7+MIN(AH7,Data!$D$13*(Data!$D$18-Cells!AI7))-MIN(AI7,Data!$D$13*(Data!$D$18-Cells!AJ7))</f>
        <v>0</v>
      </c>
      <c r="AJ8">
        <f>AJ7+MIN(AI7,Data!$D$13*(Data!$D$18-Cells!AJ7))-MIN(AJ7,Data!$D$13*(Data!$D$18-Cells!AK7))</f>
        <v>0</v>
      </c>
      <c r="AK8">
        <f>AK7+MIN(AJ7,Data!$D$13*(Data!$D$18-Cells!AK7))-AZ7</f>
        <v>0</v>
      </c>
      <c r="AL8">
        <f>AL7+BA7-MIN(AL7,Data!$E$13*(Data!$E$18-Cells!AM7))</f>
        <v>0</v>
      </c>
      <c r="AM8">
        <f>AM7+MIN(AL7,Data!$E$13*(Data!$E$18-Cells!AM7))-MIN(AM7,Data!$E$13*(Data!$E$18-Cells!AN7))</f>
        <v>0</v>
      </c>
      <c r="AN8">
        <f>AN7+MIN(AM7,Data!$E$13*(Data!$E$18-Cells!AN7))-MIN(AN7,Data!$E$13*(Data!$E$18-Cells!AO7))</f>
        <v>0</v>
      </c>
      <c r="AO8">
        <f>AO7+MIN(AN7,Data!$E$13*(Data!$E$18-Cells!AO7))-MIN(AO7,Data!$E$13*(Data!$E$18-Cells!AP7))</f>
        <v>0</v>
      </c>
      <c r="AP8">
        <f>AP7+MIN(AO7,Data!$E$13*(Data!$E$18-Cells!AP7))-MIN(AP7,Data!$E$13*(Data!$E$18-Cells!AQ7))</f>
        <v>0</v>
      </c>
      <c r="AQ8">
        <f>AQ7+MIN(AP7,Data!$E$13*(Data!$E$18-Cells!AQ7))-MIN(AQ7,Data!$E$13*(Data!$E$18-Cells!AR7))</f>
        <v>0</v>
      </c>
      <c r="AR8">
        <f>AR7+MIN(AQ7,Data!$E$13*(Data!$E$18-Cells!AR7))-MIN(AR7,Data!$E$13*(Data!$E$18-Cells!AS7))</f>
        <v>0</v>
      </c>
      <c r="AS8">
        <f>AS7+MIN(AR7,Data!$E$13*(Data!$E$18-Cells!AS7))-MIN(AS7,Data!$E$13*(Data!$E$18-Cells!AT7))</f>
        <v>0</v>
      </c>
      <c r="AT8">
        <f>AT7+MIN(AS7,Data!$E$13*(Data!$E$18-Cells!AT7))-MIN(AT7,Data!$E$13*(Data!$E$18-Cells!AU7))</f>
        <v>0</v>
      </c>
      <c r="AU8">
        <f>AU7+MIN(AT7,Data!$E$13*(Data!$E$18-Cells!AU7))-MIN(AU7,Data!$E$13*(Data!$E$18-Cells!AW7))</f>
        <v>0</v>
      </c>
      <c r="AV8">
        <f>MIN(AA8,Data!$C$17)</f>
        <v>0</v>
      </c>
      <c r="AW8">
        <f>MIN(AK8,Data!$D$17)</f>
        <v>0</v>
      </c>
      <c r="AX8">
        <f>MIN(Data!$E$19*(Data!$E$18-AL8),Data!$E$17)</f>
        <v>2.5</v>
      </c>
      <c r="AY8">
        <f t="shared" si="1"/>
        <v>0</v>
      </c>
      <c r="AZ8">
        <f t="shared" si="2"/>
        <v>0</v>
      </c>
      <c r="BA8">
        <f t="shared" si="3"/>
        <v>0</v>
      </c>
      <c r="BB8">
        <f t="shared" si="4"/>
        <v>0</v>
      </c>
      <c r="BC8">
        <f t="shared" si="5"/>
        <v>0</v>
      </c>
      <c r="BD8">
        <f t="shared" si="6"/>
        <v>0</v>
      </c>
      <c r="BE8">
        <f>Data!$C$18-Cells!BB8/Data!$B$7*Data!$B$6/3600</f>
        <v>7.5</v>
      </c>
    </row>
    <row r="9" spans="1:57">
      <c r="A9">
        <f t="shared" si="7"/>
        <v>6</v>
      </c>
      <c r="B9">
        <f>B8+Data!$B$17-MIN(B8,Data!$B$13*(Data!$B$18-Cells!C8))</f>
        <v>3</v>
      </c>
      <c r="C9">
        <f>C8+MIN(B8,Data!$B$13*(Data!$B$18-Cells!C8))-MIN(C8,Data!$B$13*(Data!$B$18-Cells!D8))</f>
        <v>3</v>
      </c>
      <c r="D9">
        <f>D8+MIN(C8,Data!$B$13*(Data!$B$18-Cells!D8))-MIN(D8,Data!$B$13*(Data!$B$18-Cells!E8))</f>
        <v>3</v>
      </c>
      <c r="E9">
        <f>E8+MIN(D8,Data!$B$13*(Data!$B$18-Cells!E8))-MIN(E8,Data!$B$13*(Data!$B$18-Cells!F8))</f>
        <v>3</v>
      </c>
      <c r="F9">
        <f>F8+MIN(E8,Data!$B$13*(Data!$B$18-Cells!F8))-MIN(F8,Data!$B$13*(Data!$B$18-Cells!G8))</f>
        <v>3</v>
      </c>
      <c r="G9">
        <f>G8+MIN(F8,Data!$B$13*(Data!$B$18-Cells!G8))-MIN(G8,Data!$B$13*(Data!$B$18-Cells!H8))</f>
        <v>3</v>
      </c>
      <c r="H9">
        <f>H8+MIN(G8,Data!$B$13*(Data!$B$18-Cells!H8))-MIN(H8,Data!$B$13*(Data!$B$18-Cells!I8))</f>
        <v>0</v>
      </c>
      <c r="I9">
        <f>I8+MIN(H8,Data!$B$13*(Data!$B$18-Cells!I8))-MIN(I8,Data!$B$13*(Data!$B$18-Cells!J8))</f>
        <v>0</v>
      </c>
      <c r="J9">
        <f>J8+MIN(I8,Data!$B$13*(Data!$B$18-Cells!J8))-MIN(J8,Data!$B$13*(Data!$B$18-Cells!K8))</f>
        <v>0</v>
      </c>
      <c r="K9">
        <f>K8+MIN(J8,Data!$B$13*(Data!$B$18-Cells!K8))-MIN(K8,Data!$B$17)*L8</f>
        <v>0</v>
      </c>
      <c r="L9">
        <f>MIN(1,N9/MAX(0.001,M9*(1-Data!$B$8)),O9/MAX(0.001,M9*Data!$B$8))</f>
        <v>1</v>
      </c>
      <c r="M9">
        <f>MIN(K9,Data!$B$17)</f>
        <v>0</v>
      </c>
      <c r="N9">
        <f>MIN(Data!$C$17,Data!$C$19*(Data!$C$18-Cells!R9))</f>
        <v>2.5</v>
      </c>
      <c r="O9">
        <f>MIN(Data!$D$17,Data!$D$19*(Data!$D$18-Cells!AB9))</f>
        <v>0.5</v>
      </c>
      <c r="P9">
        <f>MIN(Data!$B$17,Cells!K9)*(1-Data!$B$8)*Cells!L9</f>
        <v>0</v>
      </c>
      <c r="Q9">
        <f>MIN(Data!$B$17,Cells!K9)*(Data!$B$8)*Cells!L9</f>
        <v>0</v>
      </c>
      <c r="R9">
        <f>R8+MIN(Data!$B$17,Cells!K8)*(1-Data!$B$8)*Cells!L8-MIN(R8,Data!$C$13*(Data!$C$18-Cells!S8))</f>
        <v>0</v>
      </c>
      <c r="S9">
        <f>S8+MIN(R8,Data!$C$13*(Data!$C$18-Cells!S8))-MIN(S8,Data!$C$13*(Data!$C$18-Cells!T8))</f>
        <v>0</v>
      </c>
      <c r="T9">
        <f>T8+MIN(S8,Data!$C$13*(Data!$C$18-Cells!T8))-MIN(T8,Data!$C$13*(Data!$C$18-Cells!U8))</f>
        <v>0</v>
      </c>
      <c r="U9">
        <f>U8+MIN(T8,Data!$C$13*(Data!$C$18-Cells!U8))-MIN(U8,Data!$C$13*(Data!$C$18-Cells!V8))</f>
        <v>0</v>
      </c>
      <c r="V9">
        <f>V8+MIN(U8,Data!$C$13*(Data!$C$18-Cells!V8))-MIN(V8,Data!$C$13*(Data!$C$18-Cells!W8))</f>
        <v>0</v>
      </c>
      <c r="W9">
        <f>W8+MIN(V8,Data!$C$13*(Data!$C$18-Cells!W8))-MIN(W8,Data!$C$13*(Data!$C$18-Cells!X8))</f>
        <v>0</v>
      </c>
      <c r="X9">
        <f>X8+MIN(W8,Data!$C$13*(Data!$C$18-Cells!X8))-MIN(X8,Data!$C$13*(Data!$C$18-Cells!Y8))</f>
        <v>0</v>
      </c>
      <c r="Y9">
        <f>Y8+MIN(X8,Data!$C$13*(Data!$C$18-Cells!Y8))-MIN(Y8,Data!$C$13*(Data!$C$18-Cells!Z8))</f>
        <v>0</v>
      </c>
      <c r="Z9">
        <f>Z8+MIN(Y8,Data!$C$13*(Data!$C$18-Cells!Z8))-MIN(Z8,Data!$C$13*(Data!$C$18-Cells!AA8))</f>
        <v>0</v>
      </c>
      <c r="AA9">
        <f>AA8+MIN(Z8,Data!$C$13*(Data!$C$18-Cells!AA8))-AY8</f>
        <v>0</v>
      </c>
      <c r="AB9">
        <f>AB8+Q8-MIN(AB8,Data!$D$13*(Data!$D$18-Cells!AC8))</f>
        <v>0</v>
      </c>
      <c r="AC9">
        <f>AC8+MIN(AB8,Data!$D$13*(Data!$D$18-Cells!AC8))-MIN(AC8,Data!$D$13*(Data!$D$18-Cells!AD8))</f>
        <v>0</v>
      </c>
      <c r="AD9">
        <f>AD8+MIN(AC8,Data!$D$13*(Data!$D$18-Cells!AD8))-MIN(AD8,Data!$D$13*(Data!$D$18-Cells!AE8))</f>
        <v>0</v>
      </c>
      <c r="AE9">
        <f>AE8+MIN(AD8,Data!$D$13*(Data!$D$18-Cells!AE8))-MIN(AE8,Data!$D$13*(Data!$D$18-Cells!AF8))</f>
        <v>0</v>
      </c>
      <c r="AF9">
        <f>AF8+MIN(AE8,Data!$D$13*(Data!$D$18-Cells!AF8))-MIN(AF8,Data!$D$13*(Data!$D$18-Cells!AG8))</f>
        <v>0</v>
      </c>
      <c r="AG9">
        <f>AG8+MIN(AF8,Data!$D$13*(Data!$D$18-Cells!AG8))-MIN(AG8,Data!$D$13*(Data!$D$18-Cells!AH8))</f>
        <v>0</v>
      </c>
      <c r="AH9">
        <f>AH8+MIN(AG8,Data!$D$13*(Data!$D$18-Cells!AH8))-MIN(AH8,Data!$D$13*(Data!$D$18-Cells!AI8))</f>
        <v>0</v>
      </c>
      <c r="AI9">
        <f>AI8+MIN(AH8,Data!$D$13*(Data!$D$18-Cells!AI8))-MIN(AI8,Data!$D$13*(Data!$D$18-Cells!AJ8))</f>
        <v>0</v>
      </c>
      <c r="AJ9">
        <f>AJ8+MIN(AI8,Data!$D$13*(Data!$D$18-Cells!AJ8))-MIN(AJ8,Data!$D$13*(Data!$D$18-Cells!AK8))</f>
        <v>0</v>
      </c>
      <c r="AK9">
        <f>AK8+MIN(AJ8,Data!$D$13*(Data!$D$18-Cells!AK8))-AZ8</f>
        <v>0</v>
      </c>
      <c r="AL9">
        <f>AL8+BA8-MIN(AL8,Data!$E$13*(Data!$E$18-Cells!AM8))</f>
        <v>0</v>
      </c>
      <c r="AM9">
        <f>AM8+MIN(AL8,Data!$E$13*(Data!$E$18-Cells!AM8))-MIN(AM8,Data!$E$13*(Data!$E$18-Cells!AN8))</f>
        <v>0</v>
      </c>
      <c r="AN9">
        <f>AN8+MIN(AM8,Data!$E$13*(Data!$E$18-Cells!AN8))-MIN(AN8,Data!$E$13*(Data!$E$18-Cells!AO8))</f>
        <v>0</v>
      </c>
      <c r="AO9">
        <f>AO8+MIN(AN8,Data!$E$13*(Data!$E$18-Cells!AO8))-MIN(AO8,Data!$E$13*(Data!$E$18-Cells!AP8))</f>
        <v>0</v>
      </c>
      <c r="AP9">
        <f>AP8+MIN(AO8,Data!$E$13*(Data!$E$18-Cells!AP8))-MIN(AP8,Data!$E$13*(Data!$E$18-Cells!AQ8))</f>
        <v>0</v>
      </c>
      <c r="AQ9">
        <f>AQ8+MIN(AP8,Data!$E$13*(Data!$E$18-Cells!AQ8))-MIN(AQ8,Data!$E$13*(Data!$E$18-Cells!AR8))</f>
        <v>0</v>
      </c>
      <c r="AR9">
        <f>AR8+MIN(AQ8,Data!$E$13*(Data!$E$18-Cells!AR8))-MIN(AR8,Data!$E$13*(Data!$E$18-Cells!AS8))</f>
        <v>0</v>
      </c>
      <c r="AS9">
        <f>AS8+MIN(AR8,Data!$E$13*(Data!$E$18-Cells!AS8))-MIN(AS8,Data!$E$13*(Data!$E$18-Cells!AT8))</f>
        <v>0</v>
      </c>
      <c r="AT9">
        <f>AT8+MIN(AS8,Data!$E$13*(Data!$E$18-Cells!AT8))-MIN(AT8,Data!$E$13*(Data!$E$18-Cells!AU8))</f>
        <v>0</v>
      </c>
      <c r="AU9">
        <f>AU8+MIN(AT8,Data!$E$13*(Data!$E$18-Cells!AU8))-MIN(AU8,Data!$E$13*(Data!$E$18-Cells!AW8))</f>
        <v>0</v>
      </c>
      <c r="AV9">
        <f>MIN(AA9,Data!$C$17)</f>
        <v>0</v>
      </c>
      <c r="AW9">
        <f>MIN(AK9,Data!$D$17)</f>
        <v>0</v>
      </c>
      <c r="AX9">
        <f>MIN(Data!$E$19*(Data!$E$18-AL9),Data!$E$17)</f>
        <v>2.5</v>
      </c>
      <c r="AY9">
        <f t="shared" si="1"/>
        <v>0</v>
      </c>
      <c r="AZ9">
        <f t="shared" si="2"/>
        <v>0</v>
      </c>
      <c r="BA9">
        <f t="shared" si="3"/>
        <v>0</v>
      </c>
      <c r="BB9">
        <f t="shared" si="4"/>
        <v>0</v>
      </c>
      <c r="BC9">
        <f t="shared" si="5"/>
        <v>0</v>
      </c>
      <c r="BD9">
        <f t="shared" si="6"/>
        <v>0</v>
      </c>
      <c r="BE9">
        <f>Data!$C$18-Cells!BB9/Data!$B$7*Data!$B$6/3600</f>
        <v>7.5</v>
      </c>
    </row>
    <row r="10" spans="1:57">
      <c r="A10">
        <f t="shared" si="7"/>
        <v>7</v>
      </c>
      <c r="B10">
        <f>B9+Data!$B$17-MIN(B9,Data!$B$13*(Data!$B$18-Cells!C9))</f>
        <v>3</v>
      </c>
      <c r="C10">
        <f>C9+MIN(B9,Data!$B$13*(Data!$B$18-Cells!C9))-MIN(C9,Data!$B$13*(Data!$B$18-Cells!D9))</f>
        <v>3</v>
      </c>
      <c r="D10">
        <f>D9+MIN(C9,Data!$B$13*(Data!$B$18-Cells!D9))-MIN(D9,Data!$B$13*(Data!$B$18-Cells!E9))</f>
        <v>3</v>
      </c>
      <c r="E10">
        <f>E9+MIN(D9,Data!$B$13*(Data!$B$18-Cells!E9))-MIN(E9,Data!$B$13*(Data!$B$18-Cells!F9))</f>
        <v>3</v>
      </c>
      <c r="F10">
        <f>F9+MIN(E9,Data!$B$13*(Data!$B$18-Cells!F9))-MIN(F9,Data!$B$13*(Data!$B$18-Cells!G9))</f>
        <v>3</v>
      </c>
      <c r="G10">
        <f>G9+MIN(F9,Data!$B$13*(Data!$B$18-Cells!G9))-MIN(G9,Data!$B$13*(Data!$B$18-Cells!H9))</f>
        <v>3</v>
      </c>
      <c r="H10">
        <f>H9+MIN(G9,Data!$B$13*(Data!$B$18-Cells!H9))-MIN(H9,Data!$B$13*(Data!$B$18-Cells!I9))</f>
        <v>3</v>
      </c>
      <c r="I10">
        <f>I9+MIN(H9,Data!$B$13*(Data!$B$18-Cells!I9))-MIN(I9,Data!$B$13*(Data!$B$18-Cells!J9))</f>
        <v>0</v>
      </c>
      <c r="J10">
        <f>J9+MIN(I9,Data!$B$13*(Data!$B$18-Cells!J9))-MIN(J9,Data!$B$13*(Data!$B$18-Cells!K9))</f>
        <v>0</v>
      </c>
      <c r="K10">
        <f>K9+MIN(J9,Data!$B$13*(Data!$B$18-Cells!K9))-MIN(K9,Data!$B$17)*L9</f>
        <v>0</v>
      </c>
      <c r="L10">
        <f>MIN(1,N10/MAX(0.001,M10*(1-Data!$B$8)),O10/MAX(0.001,M10*Data!$B$8))</f>
        <v>1</v>
      </c>
      <c r="M10">
        <f>MIN(K10,Data!$B$17)</f>
        <v>0</v>
      </c>
      <c r="N10">
        <f>MIN(Data!$C$17,Data!$C$19*(Data!$C$18-Cells!R10))</f>
        <v>2.5</v>
      </c>
      <c r="O10">
        <f>MIN(Data!$D$17,Data!$D$19*(Data!$D$18-Cells!AB10))</f>
        <v>0.5</v>
      </c>
      <c r="P10">
        <f>MIN(Data!$B$17,Cells!K10)*(1-Data!$B$8)*Cells!L10</f>
        <v>0</v>
      </c>
      <c r="Q10">
        <f>MIN(Data!$B$17,Cells!K10)*(Data!$B$8)*Cells!L10</f>
        <v>0</v>
      </c>
      <c r="R10">
        <f>R9+MIN(Data!$B$17,Cells!K9)*(1-Data!$B$8)*Cells!L9-MIN(R9,Data!$C$13*(Data!$C$18-Cells!S9))</f>
        <v>0</v>
      </c>
      <c r="S10">
        <f>S9+MIN(R9,Data!$C$13*(Data!$C$18-Cells!S9))-MIN(S9,Data!$C$13*(Data!$C$18-Cells!T9))</f>
        <v>0</v>
      </c>
      <c r="T10">
        <f>T9+MIN(S9,Data!$C$13*(Data!$C$18-Cells!T9))-MIN(T9,Data!$C$13*(Data!$C$18-Cells!U9))</f>
        <v>0</v>
      </c>
      <c r="U10">
        <f>U9+MIN(T9,Data!$C$13*(Data!$C$18-Cells!U9))-MIN(U9,Data!$C$13*(Data!$C$18-Cells!V9))</f>
        <v>0</v>
      </c>
      <c r="V10">
        <f>V9+MIN(U9,Data!$C$13*(Data!$C$18-Cells!V9))-MIN(V9,Data!$C$13*(Data!$C$18-Cells!W9))</f>
        <v>0</v>
      </c>
      <c r="W10">
        <f>W9+MIN(V9,Data!$C$13*(Data!$C$18-Cells!W9))-MIN(W9,Data!$C$13*(Data!$C$18-Cells!X9))</f>
        <v>0</v>
      </c>
      <c r="X10">
        <f>X9+MIN(W9,Data!$C$13*(Data!$C$18-Cells!X9))-MIN(X9,Data!$C$13*(Data!$C$18-Cells!Y9))</f>
        <v>0</v>
      </c>
      <c r="Y10">
        <f>Y9+MIN(X9,Data!$C$13*(Data!$C$18-Cells!Y9))-MIN(Y9,Data!$C$13*(Data!$C$18-Cells!Z9))</f>
        <v>0</v>
      </c>
      <c r="Z10">
        <f>Z9+MIN(Y9,Data!$C$13*(Data!$C$18-Cells!Z9))-MIN(Z9,Data!$C$13*(Data!$C$18-Cells!AA9))</f>
        <v>0</v>
      </c>
      <c r="AA10">
        <f>AA9+MIN(Z9,Data!$C$13*(Data!$C$18-Cells!AA9))-AY9</f>
        <v>0</v>
      </c>
      <c r="AB10">
        <f>AB9+Q9-MIN(AB9,Data!$D$13*(Data!$D$18-Cells!AC9))</f>
        <v>0</v>
      </c>
      <c r="AC10">
        <f>AC9+MIN(AB9,Data!$D$13*(Data!$D$18-Cells!AC9))-MIN(AC9,Data!$D$13*(Data!$D$18-Cells!AD9))</f>
        <v>0</v>
      </c>
      <c r="AD10">
        <f>AD9+MIN(AC9,Data!$D$13*(Data!$D$18-Cells!AD9))-MIN(AD9,Data!$D$13*(Data!$D$18-Cells!AE9))</f>
        <v>0</v>
      </c>
      <c r="AE10">
        <f>AE9+MIN(AD9,Data!$D$13*(Data!$D$18-Cells!AE9))-MIN(AE9,Data!$D$13*(Data!$D$18-Cells!AF9))</f>
        <v>0</v>
      </c>
      <c r="AF10">
        <f>AF9+MIN(AE9,Data!$D$13*(Data!$D$18-Cells!AF9))-MIN(AF9,Data!$D$13*(Data!$D$18-Cells!AG9))</f>
        <v>0</v>
      </c>
      <c r="AG10">
        <f>AG9+MIN(AF9,Data!$D$13*(Data!$D$18-Cells!AG9))-MIN(AG9,Data!$D$13*(Data!$D$18-Cells!AH9))</f>
        <v>0</v>
      </c>
      <c r="AH10">
        <f>AH9+MIN(AG9,Data!$D$13*(Data!$D$18-Cells!AH9))-MIN(AH9,Data!$D$13*(Data!$D$18-Cells!AI9))</f>
        <v>0</v>
      </c>
      <c r="AI10">
        <f>AI9+MIN(AH9,Data!$D$13*(Data!$D$18-Cells!AI9))-MIN(AI9,Data!$D$13*(Data!$D$18-Cells!AJ9))</f>
        <v>0</v>
      </c>
      <c r="AJ10">
        <f>AJ9+MIN(AI9,Data!$D$13*(Data!$D$18-Cells!AJ9))-MIN(AJ9,Data!$D$13*(Data!$D$18-Cells!AK9))</f>
        <v>0</v>
      </c>
      <c r="AK10">
        <f>AK9+MIN(AJ9,Data!$D$13*(Data!$D$18-Cells!AK9))-AZ9</f>
        <v>0</v>
      </c>
      <c r="AL10">
        <f>AL9+BA9-MIN(AL9,Data!$E$13*(Data!$E$18-Cells!AM9))</f>
        <v>0</v>
      </c>
      <c r="AM10">
        <f>AM9+MIN(AL9,Data!$E$13*(Data!$E$18-Cells!AM9))-MIN(AM9,Data!$E$13*(Data!$E$18-Cells!AN9))</f>
        <v>0</v>
      </c>
      <c r="AN10">
        <f>AN9+MIN(AM9,Data!$E$13*(Data!$E$18-Cells!AN9))-MIN(AN9,Data!$E$13*(Data!$E$18-Cells!AO9))</f>
        <v>0</v>
      </c>
      <c r="AO10">
        <f>AO9+MIN(AN9,Data!$E$13*(Data!$E$18-Cells!AO9))-MIN(AO9,Data!$E$13*(Data!$E$18-Cells!AP9))</f>
        <v>0</v>
      </c>
      <c r="AP10">
        <f>AP9+MIN(AO9,Data!$E$13*(Data!$E$18-Cells!AP9))-MIN(AP9,Data!$E$13*(Data!$E$18-Cells!AQ9))</f>
        <v>0</v>
      </c>
      <c r="AQ10">
        <f>AQ9+MIN(AP9,Data!$E$13*(Data!$E$18-Cells!AQ9))-MIN(AQ9,Data!$E$13*(Data!$E$18-Cells!AR9))</f>
        <v>0</v>
      </c>
      <c r="AR10">
        <f>AR9+MIN(AQ9,Data!$E$13*(Data!$E$18-Cells!AR9))-MIN(AR9,Data!$E$13*(Data!$E$18-Cells!AS9))</f>
        <v>0</v>
      </c>
      <c r="AS10">
        <f>AS9+MIN(AR9,Data!$E$13*(Data!$E$18-Cells!AS9))-MIN(AS9,Data!$E$13*(Data!$E$18-Cells!AT9))</f>
        <v>0</v>
      </c>
      <c r="AT10">
        <f>AT9+MIN(AS9,Data!$E$13*(Data!$E$18-Cells!AT9))-MIN(AT9,Data!$E$13*(Data!$E$18-Cells!AU9))</f>
        <v>0</v>
      </c>
      <c r="AU10">
        <f>AU9+MIN(AT9,Data!$E$13*(Data!$E$18-Cells!AU9))-MIN(AU9,Data!$E$13*(Data!$E$18-Cells!AW9))</f>
        <v>0</v>
      </c>
      <c r="AV10">
        <f>MIN(AA10,Data!$C$17)</f>
        <v>0</v>
      </c>
      <c r="AW10">
        <f>MIN(AK10,Data!$D$17)</f>
        <v>0</v>
      </c>
      <c r="AX10">
        <f>MIN(Data!$E$19*(Data!$E$18-AL10),Data!$E$17)</f>
        <v>2.5</v>
      </c>
      <c r="AY10">
        <f t="shared" si="1"/>
        <v>0</v>
      </c>
      <c r="AZ10">
        <f t="shared" si="2"/>
        <v>0</v>
      </c>
      <c r="BA10">
        <f t="shared" si="3"/>
        <v>0</v>
      </c>
      <c r="BB10">
        <f t="shared" si="4"/>
        <v>0</v>
      </c>
      <c r="BC10">
        <f t="shared" si="5"/>
        <v>0</v>
      </c>
      <c r="BD10">
        <f t="shared" si="6"/>
        <v>0</v>
      </c>
      <c r="BE10">
        <f>Data!$C$18-Cells!BB10/Data!$B$7*Data!$B$6/3600</f>
        <v>7.5</v>
      </c>
    </row>
    <row r="11" spans="1:57">
      <c r="A11">
        <f t="shared" si="7"/>
        <v>8</v>
      </c>
      <c r="B11">
        <f>B10+Data!$B$17-MIN(B10,Data!$B$13*(Data!$B$18-Cells!C10))</f>
        <v>3</v>
      </c>
      <c r="C11">
        <f>C10+MIN(B10,Data!$B$13*(Data!$B$18-Cells!C10))-MIN(C10,Data!$B$13*(Data!$B$18-Cells!D10))</f>
        <v>3</v>
      </c>
      <c r="D11">
        <f>D10+MIN(C10,Data!$B$13*(Data!$B$18-Cells!D10))-MIN(D10,Data!$B$13*(Data!$B$18-Cells!E10))</f>
        <v>3</v>
      </c>
      <c r="E11">
        <f>E10+MIN(D10,Data!$B$13*(Data!$B$18-Cells!E10))-MIN(E10,Data!$B$13*(Data!$B$18-Cells!F10))</f>
        <v>3</v>
      </c>
      <c r="F11">
        <f>F10+MIN(E10,Data!$B$13*(Data!$B$18-Cells!F10))-MIN(F10,Data!$B$13*(Data!$B$18-Cells!G10))</f>
        <v>3</v>
      </c>
      <c r="G11">
        <f>G10+MIN(F10,Data!$B$13*(Data!$B$18-Cells!G10))-MIN(G10,Data!$B$13*(Data!$B$18-Cells!H10))</f>
        <v>3</v>
      </c>
      <c r="H11">
        <f>H10+MIN(G10,Data!$B$13*(Data!$B$18-Cells!H10))-MIN(H10,Data!$B$13*(Data!$B$18-Cells!I10))</f>
        <v>3</v>
      </c>
      <c r="I11">
        <f>I10+MIN(H10,Data!$B$13*(Data!$B$18-Cells!I10))-MIN(I10,Data!$B$13*(Data!$B$18-Cells!J10))</f>
        <v>3</v>
      </c>
      <c r="J11">
        <f>J10+MIN(I10,Data!$B$13*(Data!$B$18-Cells!J10))-MIN(J10,Data!$B$13*(Data!$B$18-Cells!K10))</f>
        <v>0</v>
      </c>
      <c r="K11">
        <f>K10+MIN(J10,Data!$B$13*(Data!$B$18-Cells!K10))-MIN(K10,Data!$B$17)*L10</f>
        <v>0</v>
      </c>
      <c r="L11">
        <f>MIN(1,N11/MAX(0.001,M11*(1-Data!$B$8)),O11/MAX(0.001,M11*Data!$B$8))</f>
        <v>1</v>
      </c>
      <c r="M11">
        <f>MIN(K11,Data!$B$17)</f>
        <v>0</v>
      </c>
      <c r="N11">
        <f>MIN(Data!$C$17,Data!$C$19*(Data!$C$18-Cells!R11))</f>
        <v>2.5</v>
      </c>
      <c r="O11">
        <f>MIN(Data!$D$17,Data!$D$19*(Data!$D$18-Cells!AB11))</f>
        <v>0.5</v>
      </c>
      <c r="P11">
        <f>MIN(Data!$B$17,Cells!K11)*(1-Data!$B$8)*Cells!L11</f>
        <v>0</v>
      </c>
      <c r="Q11">
        <f>MIN(Data!$B$17,Cells!K11)*(Data!$B$8)*Cells!L11</f>
        <v>0</v>
      </c>
      <c r="R11">
        <f>R10+MIN(Data!$B$17,Cells!K10)*(1-Data!$B$8)*Cells!L10-MIN(R10,Data!$C$13*(Data!$C$18-Cells!S10))</f>
        <v>0</v>
      </c>
      <c r="S11">
        <f>S10+MIN(R10,Data!$C$13*(Data!$C$18-Cells!S10))-MIN(S10,Data!$C$13*(Data!$C$18-Cells!T10))</f>
        <v>0</v>
      </c>
      <c r="T11">
        <f>T10+MIN(S10,Data!$C$13*(Data!$C$18-Cells!T10))-MIN(T10,Data!$C$13*(Data!$C$18-Cells!U10))</f>
        <v>0</v>
      </c>
      <c r="U11">
        <f>U10+MIN(T10,Data!$C$13*(Data!$C$18-Cells!U10))-MIN(U10,Data!$C$13*(Data!$C$18-Cells!V10))</f>
        <v>0</v>
      </c>
      <c r="V11">
        <f>V10+MIN(U10,Data!$C$13*(Data!$C$18-Cells!V10))-MIN(V10,Data!$C$13*(Data!$C$18-Cells!W10))</f>
        <v>0</v>
      </c>
      <c r="W11">
        <f>W10+MIN(V10,Data!$C$13*(Data!$C$18-Cells!W10))-MIN(W10,Data!$C$13*(Data!$C$18-Cells!X10))</f>
        <v>0</v>
      </c>
      <c r="X11">
        <f>X10+MIN(W10,Data!$C$13*(Data!$C$18-Cells!X10))-MIN(X10,Data!$C$13*(Data!$C$18-Cells!Y10))</f>
        <v>0</v>
      </c>
      <c r="Y11">
        <f>Y10+MIN(X10,Data!$C$13*(Data!$C$18-Cells!Y10))-MIN(Y10,Data!$C$13*(Data!$C$18-Cells!Z10))</f>
        <v>0</v>
      </c>
      <c r="Z11">
        <f>Z10+MIN(Y10,Data!$C$13*(Data!$C$18-Cells!Z10))-MIN(Z10,Data!$C$13*(Data!$C$18-Cells!AA10))</f>
        <v>0</v>
      </c>
      <c r="AA11">
        <f>AA10+MIN(Z10,Data!$C$13*(Data!$C$18-Cells!AA10))-AY10</f>
        <v>0</v>
      </c>
      <c r="AB11">
        <f>AB10+Q10-MIN(AB10,Data!$D$13*(Data!$D$18-Cells!AC10))</f>
        <v>0</v>
      </c>
      <c r="AC11">
        <f>AC10+MIN(AB10,Data!$D$13*(Data!$D$18-Cells!AC10))-MIN(AC10,Data!$D$13*(Data!$D$18-Cells!AD10))</f>
        <v>0</v>
      </c>
      <c r="AD11">
        <f>AD10+MIN(AC10,Data!$D$13*(Data!$D$18-Cells!AD10))-MIN(AD10,Data!$D$13*(Data!$D$18-Cells!AE10))</f>
        <v>0</v>
      </c>
      <c r="AE11">
        <f>AE10+MIN(AD10,Data!$D$13*(Data!$D$18-Cells!AE10))-MIN(AE10,Data!$D$13*(Data!$D$18-Cells!AF10))</f>
        <v>0</v>
      </c>
      <c r="AF11">
        <f>AF10+MIN(AE10,Data!$D$13*(Data!$D$18-Cells!AF10))-MIN(AF10,Data!$D$13*(Data!$D$18-Cells!AG10))</f>
        <v>0</v>
      </c>
      <c r="AG11">
        <f>AG10+MIN(AF10,Data!$D$13*(Data!$D$18-Cells!AG10))-MIN(AG10,Data!$D$13*(Data!$D$18-Cells!AH10))</f>
        <v>0</v>
      </c>
      <c r="AH11">
        <f>AH10+MIN(AG10,Data!$D$13*(Data!$D$18-Cells!AH10))-MIN(AH10,Data!$D$13*(Data!$D$18-Cells!AI10))</f>
        <v>0</v>
      </c>
      <c r="AI11">
        <f>AI10+MIN(AH10,Data!$D$13*(Data!$D$18-Cells!AI10))-MIN(AI10,Data!$D$13*(Data!$D$18-Cells!AJ10))</f>
        <v>0</v>
      </c>
      <c r="AJ11">
        <f>AJ10+MIN(AI10,Data!$D$13*(Data!$D$18-Cells!AJ10))-MIN(AJ10,Data!$D$13*(Data!$D$18-Cells!AK10))</f>
        <v>0</v>
      </c>
      <c r="AK11">
        <f>AK10+MIN(AJ10,Data!$D$13*(Data!$D$18-Cells!AK10))-AZ10</f>
        <v>0</v>
      </c>
      <c r="AL11">
        <f>AL10+BA10-MIN(AL10,Data!$E$13*(Data!$E$18-Cells!AM10))</f>
        <v>0</v>
      </c>
      <c r="AM11">
        <f>AM10+MIN(AL10,Data!$E$13*(Data!$E$18-Cells!AM10))-MIN(AM10,Data!$E$13*(Data!$E$18-Cells!AN10))</f>
        <v>0</v>
      </c>
      <c r="AN11">
        <f>AN10+MIN(AM10,Data!$E$13*(Data!$E$18-Cells!AN10))-MIN(AN10,Data!$E$13*(Data!$E$18-Cells!AO10))</f>
        <v>0</v>
      </c>
      <c r="AO11">
        <f>AO10+MIN(AN10,Data!$E$13*(Data!$E$18-Cells!AO10))-MIN(AO10,Data!$E$13*(Data!$E$18-Cells!AP10))</f>
        <v>0</v>
      </c>
      <c r="AP11">
        <f>AP10+MIN(AO10,Data!$E$13*(Data!$E$18-Cells!AP10))-MIN(AP10,Data!$E$13*(Data!$E$18-Cells!AQ10))</f>
        <v>0</v>
      </c>
      <c r="AQ11">
        <f>AQ10+MIN(AP10,Data!$E$13*(Data!$E$18-Cells!AQ10))-MIN(AQ10,Data!$E$13*(Data!$E$18-Cells!AR10))</f>
        <v>0</v>
      </c>
      <c r="AR11">
        <f>AR10+MIN(AQ10,Data!$E$13*(Data!$E$18-Cells!AR10))-MIN(AR10,Data!$E$13*(Data!$E$18-Cells!AS10))</f>
        <v>0</v>
      </c>
      <c r="AS11">
        <f>AS10+MIN(AR10,Data!$E$13*(Data!$E$18-Cells!AS10))-MIN(AS10,Data!$E$13*(Data!$E$18-Cells!AT10))</f>
        <v>0</v>
      </c>
      <c r="AT11">
        <f>AT10+MIN(AS10,Data!$E$13*(Data!$E$18-Cells!AT10))-MIN(AT10,Data!$E$13*(Data!$E$18-Cells!AU10))</f>
        <v>0</v>
      </c>
      <c r="AU11">
        <f>AU10+MIN(AT10,Data!$E$13*(Data!$E$18-Cells!AU10))-MIN(AU10,Data!$E$13*(Data!$E$18-Cells!AW10))</f>
        <v>0</v>
      </c>
      <c r="AV11">
        <f>MIN(AA11,Data!$C$17)</f>
        <v>0</v>
      </c>
      <c r="AW11">
        <f>MIN(AK11,Data!$D$17)</f>
        <v>0</v>
      </c>
      <c r="AX11">
        <f>MIN(Data!$E$19*(Data!$E$18-AL11),Data!$E$17)</f>
        <v>2.5</v>
      </c>
      <c r="AY11">
        <f t="shared" si="1"/>
        <v>0</v>
      </c>
      <c r="AZ11">
        <f t="shared" si="2"/>
        <v>0</v>
      </c>
      <c r="BA11">
        <f t="shared" si="3"/>
        <v>0</v>
      </c>
      <c r="BB11">
        <f t="shared" si="4"/>
        <v>0</v>
      </c>
      <c r="BC11">
        <f t="shared" si="5"/>
        <v>0</v>
      </c>
      <c r="BD11">
        <f t="shared" si="6"/>
        <v>0</v>
      </c>
      <c r="BE11">
        <f>Data!$C$18-Cells!BB11/Data!$B$7*Data!$B$6/3600</f>
        <v>7.5</v>
      </c>
    </row>
    <row r="12" spans="1:57">
      <c r="A12">
        <f t="shared" si="7"/>
        <v>9</v>
      </c>
      <c r="B12">
        <f>B11+Data!$B$17-MIN(B11,Data!$B$13*(Data!$B$18-Cells!C11))</f>
        <v>3</v>
      </c>
      <c r="C12">
        <f>C11+MIN(B11,Data!$B$13*(Data!$B$18-Cells!C11))-MIN(C11,Data!$B$13*(Data!$B$18-Cells!D11))</f>
        <v>3</v>
      </c>
      <c r="D12">
        <f>D11+MIN(C11,Data!$B$13*(Data!$B$18-Cells!D11))-MIN(D11,Data!$B$13*(Data!$B$18-Cells!E11))</f>
        <v>3</v>
      </c>
      <c r="E12">
        <f>E11+MIN(D11,Data!$B$13*(Data!$B$18-Cells!E11))-MIN(E11,Data!$B$13*(Data!$B$18-Cells!F11))</f>
        <v>3</v>
      </c>
      <c r="F12">
        <f>F11+MIN(E11,Data!$B$13*(Data!$B$18-Cells!F11))-MIN(F11,Data!$B$13*(Data!$B$18-Cells!G11))</f>
        <v>3</v>
      </c>
      <c r="G12">
        <f>G11+MIN(F11,Data!$B$13*(Data!$B$18-Cells!G11))-MIN(G11,Data!$B$13*(Data!$B$18-Cells!H11))</f>
        <v>3</v>
      </c>
      <c r="H12">
        <f>H11+MIN(G11,Data!$B$13*(Data!$B$18-Cells!H11))-MIN(H11,Data!$B$13*(Data!$B$18-Cells!I11))</f>
        <v>3</v>
      </c>
      <c r="I12">
        <f>I11+MIN(H11,Data!$B$13*(Data!$B$18-Cells!I11))-MIN(I11,Data!$B$13*(Data!$B$18-Cells!J11))</f>
        <v>3</v>
      </c>
      <c r="J12">
        <f>J11+MIN(I11,Data!$B$13*(Data!$B$18-Cells!J11))-MIN(J11,Data!$B$13*(Data!$B$18-Cells!K11))</f>
        <v>3</v>
      </c>
      <c r="K12">
        <f>K11+MIN(J11,Data!$B$13*(Data!$B$18-Cells!K11))-MIN(K11,Data!$B$17)*L11</f>
        <v>0</v>
      </c>
      <c r="L12">
        <f>MIN(1,N12/MAX(0.001,M12*(1-Data!$B$8)),O12/MAX(0.001,M12*Data!$B$8))</f>
        <v>1</v>
      </c>
      <c r="M12">
        <f>MIN(K12,Data!$B$17)</f>
        <v>0</v>
      </c>
      <c r="N12">
        <f>MIN(Data!$C$17,Data!$C$19*(Data!$C$18-Cells!R12))</f>
        <v>2.5</v>
      </c>
      <c r="O12">
        <f>MIN(Data!$D$17,Data!$D$19*(Data!$D$18-Cells!AB12))</f>
        <v>0.5</v>
      </c>
      <c r="P12">
        <f>MIN(Data!$B$17,Cells!K12)*(1-Data!$B$8)*Cells!L12</f>
        <v>0</v>
      </c>
      <c r="Q12">
        <f>MIN(Data!$B$17,Cells!K12)*(Data!$B$8)*Cells!L12</f>
        <v>0</v>
      </c>
      <c r="R12">
        <f>R11+MIN(Data!$B$17,Cells!K11)*(1-Data!$B$8)*Cells!L11-MIN(R11,Data!$C$13*(Data!$C$18-Cells!S11))</f>
        <v>0</v>
      </c>
      <c r="S12">
        <f>S11+MIN(R11,Data!$C$13*(Data!$C$18-Cells!S11))-MIN(S11,Data!$C$13*(Data!$C$18-Cells!T11))</f>
        <v>0</v>
      </c>
      <c r="T12">
        <f>T11+MIN(S11,Data!$C$13*(Data!$C$18-Cells!T11))-MIN(T11,Data!$C$13*(Data!$C$18-Cells!U11))</f>
        <v>0</v>
      </c>
      <c r="U12">
        <f>U11+MIN(T11,Data!$C$13*(Data!$C$18-Cells!U11))-MIN(U11,Data!$C$13*(Data!$C$18-Cells!V11))</f>
        <v>0</v>
      </c>
      <c r="V12">
        <f>V11+MIN(U11,Data!$C$13*(Data!$C$18-Cells!V11))-MIN(V11,Data!$C$13*(Data!$C$18-Cells!W11))</f>
        <v>0</v>
      </c>
      <c r="W12">
        <f>W11+MIN(V11,Data!$C$13*(Data!$C$18-Cells!W11))-MIN(W11,Data!$C$13*(Data!$C$18-Cells!X11))</f>
        <v>0</v>
      </c>
      <c r="X12">
        <f>X11+MIN(W11,Data!$C$13*(Data!$C$18-Cells!X11))-MIN(X11,Data!$C$13*(Data!$C$18-Cells!Y11))</f>
        <v>0</v>
      </c>
      <c r="Y12">
        <f>Y11+MIN(X11,Data!$C$13*(Data!$C$18-Cells!Y11))-MIN(Y11,Data!$C$13*(Data!$C$18-Cells!Z11))</f>
        <v>0</v>
      </c>
      <c r="Z12">
        <f>Z11+MIN(Y11,Data!$C$13*(Data!$C$18-Cells!Z11))-MIN(Z11,Data!$C$13*(Data!$C$18-Cells!AA11))</f>
        <v>0</v>
      </c>
      <c r="AA12">
        <f>AA11+MIN(Z11,Data!$C$13*(Data!$C$18-Cells!AA11))-AY11</f>
        <v>0</v>
      </c>
      <c r="AB12">
        <f>AB11+Q11-MIN(AB11,Data!$D$13*(Data!$D$18-Cells!AC11))</f>
        <v>0</v>
      </c>
      <c r="AC12">
        <f>AC11+MIN(AB11,Data!$D$13*(Data!$D$18-Cells!AC11))-MIN(AC11,Data!$D$13*(Data!$D$18-Cells!AD11))</f>
        <v>0</v>
      </c>
      <c r="AD12">
        <f>AD11+MIN(AC11,Data!$D$13*(Data!$D$18-Cells!AD11))-MIN(AD11,Data!$D$13*(Data!$D$18-Cells!AE11))</f>
        <v>0</v>
      </c>
      <c r="AE12">
        <f>AE11+MIN(AD11,Data!$D$13*(Data!$D$18-Cells!AE11))-MIN(AE11,Data!$D$13*(Data!$D$18-Cells!AF11))</f>
        <v>0</v>
      </c>
      <c r="AF12">
        <f>AF11+MIN(AE11,Data!$D$13*(Data!$D$18-Cells!AF11))-MIN(AF11,Data!$D$13*(Data!$D$18-Cells!AG11))</f>
        <v>0</v>
      </c>
      <c r="AG12">
        <f>AG11+MIN(AF11,Data!$D$13*(Data!$D$18-Cells!AG11))-MIN(AG11,Data!$D$13*(Data!$D$18-Cells!AH11))</f>
        <v>0</v>
      </c>
      <c r="AH12">
        <f>AH11+MIN(AG11,Data!$D$13*(Data!$D$18-Cells!AH11))-MIN(AH11,Data!$D$13*(Data!$D$18-Cells!AI11))</f>
        <v>0</v>
      </c>
      <c r="AI12">
        <f>AI11+MIN(AH11,Data!$D$13*(Data!$D$18-Cells!AI11))-MIN(AI11,Data!$D$13*(Data!$D$18-Cells!AJ11))</f>
        <v>0</v>
      </c>
      <c r="AJ12">
        <f>AJ11+MIN(AI11,Data!$D$13*(Data!$D$18-Cells!AJ11))-MIN(AJ11,Data!$D$13*(Data!$D$18-Cells!AK11))</f>
        <v>0</v>
      </c>
      <c r="AK12">
        <f>AK11+MIN(AJ11,Data!$D$13*(Data!$D$18-Cells!AK11))-AZ11</f>
        <v>0</v>
      </c>
      <c r="AL12">
        <f>AL11+BA11-MIN(AL11,Data!$E$13*(Data!$E$18-Cells!AM11))</f>
        <v>0</v>
      </c>
      <c r="AM12">
        <f>AM11+MIN(AL11,Data!$E$13*(Data!$E$18-Cells!AM11))-MIN(AM11,Data!$E$13*(Data!$E$18-Cells!AN11))</f>
        <v>0</v>
      </c>
      <c r="AN12">
        <f>AN11+MIN(AM11,Data!$E$13*(Data!$E$18-Cells!AN11))-MIN(AN11,Data!$E$13*(Data!$E$18-Cells!AO11))</f>
        <v>0</v>
      </c>
      <c r="AO12">
        <f>AO11+MIN(AN11,Data!$E$13*(Data!$E$18-Cells!AO11))-MIN(AO11,Data!$E$13*(Data!$E$18-Cells!AP11))</f>
        <v>0</v>
      </c>
      <c r="AP12">
        <f>AP11+MIN(AO11,Data!$E$13*(Data!$E$18-Cells!AP11))-MIN(AP11,Data!$E$13*(Data!$E$18-Cells!AQ11))</f>
        <v>0</v>
      </c>
      <c r="AQ12">
        <f>AQ11+MIN(AP11,Data!$E$13*(Data!$E$18-Cells!AQ11))-MIN(AQ11,Data!$E$13*(Data!$E$18-Cells!AR11))</f>
        <v>0</v>
      </c>
      <c r="AR12">
        <f>AR11+MIN(AQ11,Data!$E$13*(Data!$E$18-Cells!AR11))-MIN(AR11,Data!$E$13*(Data!$E$18-Cells!AS11))</f>
        <v>0</v>
      </c>
      <c r="AS12">
        <f>AS11+MIN(AR11,Data!$E$13*(Data!$E$18-Cells!AS11))-MIN(AS11,Data!$E$13*(Data!$E$18-Cells!AT11))</f>
        <v>0</v>
      </c>
      <c r="AT12">
        <f>AT11+MIN(AS11,Data!$E$13*(Data!$E$18-Cells!AT11))-MIN(AT11,Data!$E$13*(Data!$E$18-Cells!AU11))</f>
        <v>0</v>
      </c>
      <c r="AU12">
        <f>AU11+MIN(AT11,Data!$E$13*(Data!$E$18-Cells!AU11))-MIN(AU11,Data!$E$13*(Data!$E$18-Cells!AW11))</f>
        <v>0</v>
      </c>
      <c r="AV12">
        <f>MIN(AA12,Data!$C$17)</f>
        <v>0</v>
      </c>
      <c r="AW12">
        <f>MIN(AK12,Data!$D$17)</f>
        <v>0</v>
      </c>
      <c r="AX12">
        <f>MIN(Data!$E$19*(Data!$E$18-AL12),Data!$E$17)</f>
        <v>2.5</v>
      </c>
      <c r="AY12">
        <f t="shared" si="1"/>
        <v>0</v>
      </c>
      <c r="AZ12">
        <f t="shared" si="2"/>
        <v>0</v>
      </c>
      <c r="BA12">
        <f t="shared" si="3"/>
        <v>0</v>
      </c>
      <c r="BB12">
        <f t="shared" si="4"/>
        <v>0</v>
      </c>
      <c r="BC12">
        <f t="shared" si="5"/>
        <v>0</v>
      </c>
      <c r="BD12">
        <f t="shared" si="6"/>
        <v>0</v>
      </c>
      <c r="BE12">
        <f>Data!$C$18-Cells!BB12/Data!$B$7*Data!$B$6/3600</f>
        <v>7.5</v>
      </c>
    </row>
    <row r="13" spans="1:57">
      <c r="A13">
        <f t="shared" si="7"/>
        <v>10</v>
      </c>
      <c r="B13">
        <f>B12+Data!$B$17-MIN(B12,Data!$B$13*(Data!$B$18-Cells!C12))</f>
        <v>3</v>
      </c>
      <c r="C13">
        <f>C12+MIN(B12,Data!$B$13*(Data!$B$18-Cells!C12))-MIN(C12,Data!$B$13*(Data!$B$18-Cells!D12))</f>
        <v>3</v>
      </c>
      <c r="D13">
        <f>D12+MIN(C12,Data!$B$13*(Data!$B$18-Cells!D12))-MIN(D12,Data!$B$13*(Data!$B$18-Cells!E12))</f>
        <v>3</v>
      </c>
      <c r="E13">
        <f>E12+MIN(D12,Data!$B$13*(Data!$B$18-Cells!E12))-MIN(E12,Data!$B$13*(Data!$B$18-Cells!F12))</f>
        <v>3</v>
      </c>
      <c r="F13">
        <f>F12+MIN(E12,Data!$B$13*(Data!$B$18-Cells!F12))-MIN(F12,Data!$B$13*(Data!$B$18-Cells!G12))</f>
        <v>3</v>
      </c>
      <c r="G13">
        <f>G12+MIN(F12,Data!$B$13*(Data!$B$18-Cells!G12))-MIN(G12,Data!$B$13*(Data!$B$18-Cells!H12))</f>
        <v>3</v>
      </c>
      <c r="H13">
        <f>H12+MIN(G12,Data!$B$13*(Data!$B$18-Cells!H12))-MIN(H12,Data!$B$13*(Data!$B$18-Cells!I12))</f>
        <v>3</v>
      </c>
      <c r="I13">
        <f>I12+MIN(H12,Data!$B$13*(Data!$B$18-Cells!I12))-MIN(I12,Data!$B$13*(Data!$B$18-Cells!J12))</f>
        <v>3</v>
      </c>
      <c r="J13">
        <f>J12+MIN(I12,Data!$B$13*(Data!$B$18-Cells!J12))-MIN(J12,Data!$B$13*(Data!$B$18-Cells!K12))</f>
        <v>3</v>
      </c>
      <c r="K13">
        <f>K12+MIN(J12,Data!$B$13*(Data!$B$18-Cells!K12))-MIN(K12,Data!$B$17)*L12</f>
        <v>3</v>
      </c>
      <c r="L13">
        <f>MIN(1,N13/MAX(0.001,M13*(1-Data!$B$8)),O13/MAX(0.001,M13*Data!$B$8))</f>
        <v>0.83333333333333337</v>
      </c>
      <c r="M13">
        <f>MIN(K13,Data!$B$17)</f>
        <v>3</v>
      </c>
      <c r="N13">
        <f>MIN(Data!$C$17,Data!$C$19*(Data!$C$18-Cells!R13))</f>
        <v>2.5</v>
      </c>
      <c r="O13">
        <f>MIN(Data!$D$17,Data!$D$19*(Data!$D$18-Cells!AB13))</f>
        <v>0.5</v>
      </c>
      <c r="P13">
        <f>MIN(Data!$B$17,Cells!K13)*(1-Data!$B$8)*Cells!L13</f>
        <v>2.5</v>
      </c>
      <c r="Q13">
        <f>MIN(Data!$B$17,Cells!K13)*(Data!$B$8)*Cells!L13</f>
        <v>0</v>
      </c>
      <c r="R13">
        <f>R12+MIN(Data!$B$17,Cells!K12)*(1-Data!$B$8)*Cells!L12-MIN(R12,Data!$C$13*(Data!$C$18-Cells!S12))</f>
        <v>0</v>
      </c>
      <c r="S13">
        <f>S12+MIN(R12,Data!$C$13*(Data!$C$18-Cells!S12))-MIN(S12,Data!$C$13*(Data!$C$18-Cells!T12))</f>
        <v>0</v>
      </c>
      <c r="T13">
        <f>T12+MIN(S12,Data!$C$13*(Data!$C$18-Cells!T12))-MIN(T12,Data!$C$13*(Data!$C$18-Cells!U12))</f>
        <v>0</v>
      </c>
      <c r="U13">
        <f>U12+MIN(T12,Data!$C$13*(Data!$C$18-Cells!U12))-MIN(U12,Data!$C$13*(Data!$C$18-Cells!V12))</f>
        <v>0</v>
      </c>
      <c r="V13">
        <f>V12+MIN(U12,Data!$C$13*(Data!$C$18-Cells!V12))-MIN(V12,Data!$C$13*(Data!$C$18-Cells!W12))</f>
        <v>0</v>
      </c>
      <c r="W13">
        <f>W12+MIN(V12,Data!$C$13*(Data!$C$18-Cells!W12))-MIN(W12,Data!$C$13*(Data!$C$18-Cells!X12))</f>
        <v>0</v>
      </c>
      <c r="X13">
        <f>X12+MIN(W12,Data!$C$13*(Data!$C$18-Cells!X12))-MIN(X12,Data!$C$13*(Data!$C$18-Cells!Y12))</f>
        <v>0</v>
      </c>
      <c r="Y13">
        <f>Y12+MIN(X12,Data!$C$13*(Data!$C$18-Cells!Y12))-MIN(Y12,Data!$C$13*(Data!$C$18-Cells!Z12))</f>
        <v>0</v>
      </c>
      <c r="Z13">
        <f>Z12+MIN(Y12,Data!$C$13*(Data!$C$18-Cells!Z12))-MIN(Z12,Data!$C$13*(Data!$C$18-Cells!AA12))</f>
        <v>0</v>
      </c>
      <c r="AA13">
        <f>AA12+MIN(Z12,Data!$C$13*(Data!$C$18-Cells!AA12))-AY12</f>
        <v>0</v>
      </c>
      <c r="AB13">
        <f>AB12+Q12-MIN(AB12,Data!$D$13*(Data!$D$18-Cells!AC12))</f>
        <v>0</v>
      </c>
      <c r="AC13">
        <f>AC12+MIN(AB12,Data!$D$13*(Data!$D$18-Cells!AC12))-MIN(AC12,Data!$D$13*(Data!$D$18-Cells!AD12))</f>
        <v>0</v>
      </c>
      <c r="AD13">
        <f>AD12+MIN(AC12,Data!$D$13*(Data!$D$18-Cells!AD12))-MIN(AD12,Data!$D$13*(Data!$D$18-Cells!AE12))</f>
        <v>0</v>
      </c>
      <c r="AE13">
        <f>AE12+MIN(AD12,Data!$D$13*(Data!$D$18-Cells!AE12))-MIN(AE12,Data!$D$13*(Data!$D$18-Cells!AF12))</f>
        <v>0</v>
      </c>
      <c r="AF13">
        <f>AF12+MIN(AE12,Data!$D$13*(Data!$D$18-Cells!AF12))-MIN(AF12,Data!$D$13*(Data!$D$18-Cells!AG12))</f>
        <v>0</v>
      </c>
      <c r="AG13">
        <f>AG12+MIN(AF12,Data!$D$13*(Data!$D$18-Cells!AG12))-MIN(AG12,Data!$D$13*(Data!$D$18-Cells!AH12))</f>
        <v>0</v>
      </c>
      <c r="AH13">
        <f>AH12+MIN(AG12,Data!$D$13*(Data!$D$18-Cells!AH12))-MIN(AH12,Data!$D$13*(Data!$D$18-Cells!AI12))</f>
        <v>0</v>
      </c>
      <c r="AI13">
        <f>AI12+MIN(AH12,Data!$D$13*(Data!$D$18-Cells!AI12))-MIN(AI12,Data!$D$13*(Data!$D$18-Cells!AJ12))</f>
        <v>0</v>
      </c>
      <c r="AJ13">
        <f>AJ12+MIN(AI12,Data!$D$13*(Data!$D$18-Cells!AJ12))-MIN(AJ12,Data!$D$13*(Data!$D$18-Cells!AK12))</f>
        <v>0</v>
      </c>
      <c r="AK13">
        <f>AK12+MIN(AJ12,Data!$D$13*(Data!$D$18-Cells!AK12))-AZ12</f>
        <v>0</v>
      </c>
      <c r="AL13">
        <f>AL12+BA12-MIN(AL12,Data!$E$13*(Data!$E$18-Cells!AM12))</f>
        <v>0</v>
      </c>
      <c r="AM13">
        <f>AM12+MIN(AL12,Data!$E$13*(Data!$E$18-Cells!AM12))-MIN(AM12,Data!$E$13*(Data!$E$18-Cells!AN12))</f>
        <v>0</v>
      </c>
      <c r="AN13">
        <f>AN12+MIN(AM12,Data!$E$13*(Data!$E$18-Cells!AN12))-MIN(AN12,Data!$E$13*(Data!$E$18-Cells!AO12))</f>
        <v>0</v>
      </c>
      <c r="AO13">
        <f>AO12+MIN(AN12,Data!$E$13*(Data!$E$18-Cells!AO12))-MIN(AO12,Data!$E$13*(Data!$E$18-Cells!AP12))</f>
        <v>0</v>
      </c>
      <c r="AP13">
        <f>AP12+MIN(AO12,Data!$E$13*(Data!$E$18-Cells!AP12))-MIN(AP12,Data!$E$13*(Data!$E$18-Cells!AQ12))</f>
        <v>0</v>
      </c>
      <c r="AQ13">
        <f>AQ12+MIN(AP12,Data!$E$13*(Data!$E$18-Cells!AQ12))-MIN(AQ12,Data!$E$13*(Data!$E$18-Cells!AR12))</f>
        <v>0</v>
      </c>
      <c r="AR13">
        <f>AR12+MIN(AQ12,Data!$E$13*(Data!$E$18-Cells!AR12))-MIN(AR12,Data!$E$13*(Data!$E$18-Cells!AS12))</f>
        <v>0</v>
      </c>
      <c r="AS13">
        <f>AS12+MIN(AR12,Data!$E$13*(Data!$E$18-Cells!AS12))-MIN(AS12,Data!$E$13*(Data!$E$18-Cells!AT12))</f>
        <v>0</v>
      </c>
      <c r="AT13">
        <f>AT12+MIN(AS12,Data!$E$13*(Data!$E$18-Cells!AT12))-MIN(AT12,Data!$E$13*(Data!$E$18-Cells!AU12))</f>
        <v>0</v>
      </c>
      <c r="AU13">
        <f>AU12+MIN(AT12,Data!$E$13*(Data!$E$18-Cells!AU12))-MIN(AU12,Data!$E$13*(Data!$E$18-Cells!AW12))</f>
        <v>0</v>
      </c>
      <c r="AV13">
        <f>MIN(AA13,Data!$C$17)</f>
        <v>0</v>
      </c>
      <c r="AW13">
        <f>MIN(AK13,Data!$D$17)</f>
        <v>0</v>
      </c>
      <c r="AX13">
        <f>MIN(Data!$E$19*(Data!$E$18-AL13),Data!$E$17)</f>
        <v>2.5</v>
      </c>
      <c r="AY13">
        <f t="shared" si="1"/>
        <v>0</v>
      </c>
      <c r="AZ13">
        <f t="shared" si="2"/>
        <v>0</v>
      </c>
      <c r="BA13">
        <f t="shared" si="3"/>
        <v>0</v>
      </c>
      <c r="BB13">
        <f t="shared" si="4"/>
        <v>0</v>
      </c>
      <c r="BC13">
        <f t="shared" si="5"/>
        <v>0</v>
      </c>
      <c r="BD13">
        <f t="shared" si="6"/>
        <v>0</v>
      </c>
      <c r="BE13">
        <f>Data!$C$18-Cells!BB13/Data!$B$7*Data!$B$6/3600</f>
        <v>7.5</v>
      </c>
    </row>
    <row r="14" spans="1:57">
      <c r="A14">
        <f t="shared" si="7"/>
        <v>11</v>
      </c>
      <c r="B14">
        <f>B13+Data!$B$17-MIN(B13,Data!$B$13*(Data!$B$18-Cells!C13))</f>
        <v>3</v>
      </c>
      <c r="C14">
        <f>C13+MIN(B13,Data!$B$13*(Data!$B$18-Cells!C13))-MIN(C13,Data!$B$13*(Data!$B$18-Cells!D13))</f>
        <v>3</v>
      </c>
      <c r="D14">
        <f>D13+MIN(C13,Data!$B$13*(Data!$B$18-Cells!D13))-MIN(D13,Data!$B$13*(Data!$B$18-Cells!E13))</f>
        <v>3</v>
      </c>
      <c r="E14">
        <f>E13+MIN(D13,Data!$B$13*(Data!$B$18-Cells!E13))-MIN(E13,Data!$B$13*(Data!$B$18-Cells!F13))</f>
        <v>3</v>
      </c>
      <c r="F14">
        <f>F13+MIN(E13,Data!$B$13*(Data!$B$18-Cells!F13))-MIN(F13,Data!$B$13*(Data!$B$18-Cells!G13))</f>
        <v>3</v>
      </c>
      <c r="G14">
        <f>G13+MIN(F13,Data!$B$13*(Data!$B$18-Cells!G13))-MIN(G13,Data!$B$13*(Data!$B$18-Cells!H13))</f>
        <v>3</v>
      </c>
      <c r="H14">
        <f>H13+MIN(G13,Data!$B$13*(Data!$B$18-Cells!H13))-MIN(H13,Data!$B$13*(Data!$B$18-Cells!I13))</f>
        <v>3</v>
      </c>
      <c r="I14">
        <f>I13+MIN(H13,Data!$B$13*(Data!$B$18-Cells!I13))-MIN(I13,Data!$B$13*(Data!$B$18-Cells!J13))</f>
        <v>3</v>
      </c>
      <c r="J14">
        <f>J13+MIN(I13,Data!$B$13*(Data!$B$18-Cells!J13))-MIN(J13,Data!$B$13*(Data!$B$18-Cells!K13))</f>
        <v>3</v>
      </c>
      <c r="K14">
        <f>K13+MIN(J13,Data!$B$13*(Data!$B$18-Cells!K13))-MIN(K13,Data!$B$17)*L13</f>
        <v>3.5</v>
      </c>
      <c r="L14">
        <f>MIN(1,N14/MAX(0.001,M14*(1-Data!$B$8)),O14/MAX(0.001,M14*Data!$B$8))</f>
        <v>0.83333333333333337</v>
      </c>
      <c r="M14">
        <f>MIN(K14,Data!$B$17)</f>
        <v>3</v>
      </c>
      <c r="N14">
        <f>MIN(Data!$C$17,Data!$C$19*(Data!$C$18-Cells!R14))</f>
        <v>2.5</v>
      </c>
      <c r="O14">
        <f>MIN(Data!$D$17,Data!$D$19*(Data!$D$18-Cells!AB14))</f>
        <v>0.5</v>
      </c>
      <c r="P14">
        <f>MIN(Data!$B$17,Cells!K14)*(1-Data!$B$8)*Cells!L14</f>
        <v>2.5</v>
      </c>
      <c r="Q14">
        <f>MIN(Data!$B$17,Cells!K14)*(Data!$B$8)*Cells!L14</f>
        <v>0</v>
      </c>
      <c r="R14">
        <f>R13+MIN(Data!$B$17,Cells!K13)*(1-Data!$B$8)*Cells!L13-MIN(R13,Data!$C$13*(Data!$C$18-Cells!S13))</f>
        <v>2.5</v>
      </c>
      <c r="S14">
        <f>S13+MIN(R13,Data!$C$13*(Data!$C$18-Cells!S13))-MIN(S13,Data!$C$13*(Data!$C$18-Cells!T13))</f>
        <v>0</v>
      </c>
      <c r="T14">
        <f>T13+MIN(S13,Data!$C$13*(Data!$C$18-Cells!T13))-MIN(T13,Data!$C$13*(Data!$C$18-Cells!U13))</f>
        <v>0</v>
      </c>
      <c r="U14">
        <f>U13+MIN(T13,Data!$C$13*(Data!$C$18-Cells!U13))-MIN(U13,Data!$C$13*(Data!$C$18-Cells!V13))</f>
        <v>0</v>
      </c>
      <c r="V14">
        <f>V13+MIN(U13,Data!$C$13*(Data!$C$18-Cells!V13))-MIN(V13,Data!$C$13*(Data!$C$18-Cells!W13))</f>
        <v>0</v>
      </c>
      <c r="W14">
        <f>W13+MIN(V13,Data!$C$13*(Data!$C$18-Cells!W13))-MIN(W13,Data!$C$13*(Data!$C$18-Cells!X13))</f>
        <v>0</v>
      </c>
      <c r="X14">
        <f>X13+MIN(W13,Data!$C$13*(Data!$C$18-Cells!X13))-MIN(X13,Data!$C$13*(Data!$C$18-Cells!Y13))</f>
        <v>0</v>
      </c>
      <c r="Y14">
        <f>Y13+MIN(X13,Data!$C$13*(Data!$C$18-Cells!Y13))-MIN(Y13,Data!$C$13*(Data!$C$18-Cells!Z13))</f>
        <v>0</v>
      </c>
      <c r="Z14">
        <f>Z13+MIN(Y13,Data!$C$13*(Data!$C$18-Cells!Z13))-MIN(Z13,Data!$C$13*(Data!$C$18-Cells!AA13))</f>
        <v>0</v>
      </c>
      <c r="AA14">
        <f>AA13+MIN(Z13,Data!$C$13*(Data!$C$18-Cells!AA13))-AY13</f>
        <v>0</v>
      </c>
      <c r="AB14">
        <f>AB13+Q13-MIN(AB13,Data!$D$13*(Data!$D$18-Cells!AC13))</f>
        <v>0</v>
      </c>
      <c r="AC14">
        <f>AC13+MIN(AB13,Data!$D$13*(Data!$D$18-Cells!AC13))-MIN(AC13,Data!$D$13*(Data!$D$18-Cells!AD13))</f>
        <v>0</v>
      </c>
      <c r="AD14">
        <f>AD13+MIN(AC13,Data!$D$13*(Data!$D$18-Cells!AD13))-MIN(AD13,Data!$D$13*(Data!$D$18-Cells!AE13))</f>
        <v>0</v>
      </c>
      <c r="AE14">
        <f>AE13+MIN(AD13,Data!$D$13*(Data!$D$18-Cells!AE13))-MIN(AE13,Data!$D$13*(Data!$D$18-Cells!AF13))</f>
        <v>0</v>
      </c>
      <c r="AF14">
        <f>AF13+MIN(AE13,Data!$D$13*(Data!$D$18-Cells!AF13))-MIN(AF13,Data!$D$13*(Data!$D$18-Cells!AG13))</f>
        <v>0</v>
      </c>
      <c r="AG14">
        <f>AG13+MIN(AF13,Data!$D$13*(Data!$D$18-Cells!AG13))-MIN(AG13,Data!$D$13*(Data!$D$18-Cells!AH13))</f>
        <v>0</v>
      </c>
      <c r="AH14">
        <f>AH13+MIN(AG13,Data!$D$13*(Data!$D$18-Cells!AH13))-MIN(AH13,Data!$D$13*(Data!$D$18-Cells!AI13))</f>
        <v>0</v>
      </c>
      <c r="AI14">
        <f>AI13+MIN(AH13,Data!$D$13*(Data!$D$18-Cells!AI13))-MIN(AI13,Data!$D$13*(Data!$D$18-Cells!AJ13))</f>
        <v>0</v>
      </c>
      <c r="AJ14">
        <f>AJ13+MIN(AI13,Data!$D$13*(Data!$D$18-Cells!AJ13))-MIN(AJ13,Data!$D$13*(Data!$D$18-Cells!AK13))</f>
        <v>0</v>
      </c>
      <c r="AK14">
        <f>AK13+MIN(AJ13,Data!$D$13*(Data!$D$18-Cells!AK13))-AZ13</f>
        <v>0</v>
      </c>
      <c r="AL14">
        <f>AL13+BA13-MIN(AL13,Data!$E$13*(Data!$E$18-Cells!AM13))</f>
        <v>0</v>
      </c>
      <c r="AM14">
        <f>AM13+MIN(AL13,Data!$E$13*(Data!$E$18-Cells!AM13))-MIN(AM13,Data!$E$13*(Data!$E$18-Cells!AN13))</f>
        <v>0</v>
      </c>
      <c r="AN14">
        <f>AN13+MIN(AM13,Data!$E$13*(Data!$E$18-Cells!AN13))-MIN(AN13,Data!$E$13*(Data!$E$18-Cells!AO13))</f>
        <v>0</v>
      </c>
      <c r="AO14">
        <f>AO13+MIN(AN13,Data!$E$13*(Data!$E$18-Cells!AO13))-MIN(AO13,Data!$E$13*(Data!$E$18-Cells!AP13))</f>
        <v>0</v>
      </c>
      <c r="AP14">
        <f>AP13+MIN(AO13,Data!$E$13*(Data!$E$18-Cells!AP13))-MIN(AP13,Data!$E$13*(Data!$E$18-Cells!AQ13))</f>
        <v>0</v>
      </c>
      <c r="AQ14">
        <f>AQ13+MIN(AP13,Data!$E$13*(Data!$E$18-Cells!AQ13))-MIN(AQ13,Data!$E$13*(Data!$E$18-Cells!AR13))</f>
        <v>0</v>
      </c>
      <c r="AR14">
        <f>AR13+MIN(AQ13,Data!$E$13*(Data!$E$18-Cells!AR13))-MIN(AR13,Data!$E$13*(Data!$E$18-Cells!AS13))</f>
        <v>0</v>
      </c>
      <c r="AS14">
        <f>AS13+MIN(AR13,Data!$E$13*(Data!$E$18-Cells!AS13))-MIN(AS13,Data!$E$13*(Data!$E$18-Cells!AT13))</f>
        <v>0</v>
      </c>
      <c r="AT14">
        <f>AT13+MIN(AS13,Data!$E$13*(Data!$E$18-Cells!AT13))-MIN(AT13,Data!$E$13*(Data!$E$18-Cells!AU13))</f>
        <v>0</v>
      </c>
      <c r="AU14">
        <f>AU13+MIN(AT13,Data!$E$13*(Data!$E$18-Cells!AU13))-MIN(AU13,Data!$E$13*(Data!$E$18-Cells!AW13))</f>
        <v>0</v>
      </c>
      <c r="AV14">
        <f>MIN(AA14,Data!$C$17)</f>
        <v>0</v>
      </c>
      <c r="AW14">
        <f>MIN(AK14,Data!$D$17)</f>
        <v>0</v>
      </c>
      <c r="AX14">
        <f>MIN(Data!$E$19*(Data!$E$18-AL14),Data!$E$17)</f>
        <v>2.5</v>
      </c>
      <c r="AY14">
        <f t="shared" si="1"/>
        <v>0</v>
      </c>
      <c r="AZ14">
        <f t="shared" si="2"/>
        <v>0</v>
      </c>
      <c r="BA14">
        <f t="shared" si="3"/>
        <v>0</v>
      </c>
      <c r="BB14">
        <f t="shared" si="4"/>
        <v>0</v>
      </c>
      <c r="BC14">
        <f t="shared" si="5"/>
        <v>0</v>
      </c>
      <c r="BD14">
        <f t="shared" si="6"/>
        <v>0</v>
      </c>
      <c r="BE14">
        <f>Data!$C$18-Cells!BB14/Data!$B$7*Data!$B$6/3600</f>
        <v>7.5</v>
      </c>
    </row>
    <row r="15" spans="1:57">
      <c r="A15">
        <f t="shared" si="7"/>
        <v>12</v>
      </c>
      <c r="B15">
        <f>B14+Data!$B$17-MIN(B14,Data!$B$13*(Data!$B$18-Cells!C14))</f>
        <v>3</v>
      </c>
      <c r="C15">
        <f>C14+MIN(B14,Data!$B$13*(Data!$B$18-Cells!C14))-MIN(C14,Data!$B$13*(Data!$B$18-Cells!D14))</f>
        <v>3</v>
      </c>
      <c r="D15">
        <f>D14+MIN(C14,Data!$B$13*(Data!$B$18-Cells!D14))-MIN(D14,Data!$B$13*(Data!$B$18-Cells!E14))</f>
        <v>3</v>
      </c>
      <c r="E15">
        <f>E14+MIN(D14,Data!$B$13*(Data!$B$18-Cells!E14))-MIN(E14,Data!$B$13*(Data!$B$18-Cells!F14))</f>
        <v>3</v>
      </c>
      <c r="F15">
        <f>F14+MIN(E14,Data!$B$13*(Data!$B$18-Cells!F14))-MIN(F14,Data!$B$13*(Data!$B$18-Cells!G14))</f>
        <v>3</v>
      </c>
      <c r="G15">
        <f>G14+MIN(F14,Data!$B$13*(Data!$B$18-Cells!G14))-MIN(G14,Data!$B$13*(Data!$B$18-Cells!H14))</f>
        <v>3</v>
      </c>
      <c r="H15">
        <f>H14+MIN(G14,Data!$B$13*(Data!$B$18-Cells!H14))-MIN(H14,Data!$B$13*(Data!$B$18-Cells!I14))</f>
        <v>3</v>
      </c>
      <c r="I15">
        <f>I14+MIN(H14,Data!$B$13*(Data!$B$18-Cells!I14))-MIN(I14,Data!$B$13*(Data!$B$18-Cells!J14))</f>
        <v>3</v>
      </c>
      <c r="J15">
        <f>J14+MIN(I14,Data!$B$13*(Data!$B$18-Cells!J14))-MIN(J14,Data!$B$13*(Data!$B$18-Cells!K14))</f>
        <v>3.25</v>
      </c>
      <c r="K15">
        <f>K14+MIN(J14,Data!$B$13*(Data!$B$18-Cells!K14))-MIN(K14,Data!$B$17)*L14</f>
        <v>3.75</v>
      </c>
      <c r="L15">
        <f>MIN(1,N15/MAX(0.001,M15*(1-Data!$B$8)),O15/MAX(0.001,M15*Data!$B$8))</f>
        <v>0.83333333333333337</v>
      </c>
      <c r="M15">
        <f>MIN(K15,Data!$B$17)</f>
        <v>3</v>
      </c>
      <c r="N15">
        <f>MIN(Data!$C$17,Data!$C$19*(Data!$C$18-Cells!R15))</f>
        <v>2.5</v>
      </c>
      <c r="O15">
        <f>MIN(Data!$D$17,Data!$D$19*(Data!$D$18-Cells!AB15))</f>
        <v>0.5</v>
      </c>
      <c r="P15">
        <f>MIN(Data!$B$17,Cells!K15)*(1-Data!$B$8)*Cells!L15</f>
        <v>2.5</v>
      </c>
      <c r="Q15">
        <f>MIN(Data!$B$17,Cells!K15)*(Data!$B$8)*Cells!L15</f>
        <v>0</v>
      </c>
      <c r="R15">
        <f>R14+MIN(Data!$B$17,Cells!K14)*(1-Data!$B$8)*Cells!L14-MIN(R14,Data!$C$13*(Data!$C$18-Cells!S14))</f>
        <v>2.5</v>
      </c>
      <c r="S15">
        <f>S14+MIN(R14,Data!$C$13*(Data!$C$18-Cells!S14))-MIN(S14,Data!$C$13*(Data!$C$18-Cells!T14))</f>
        <v>2.5</v>
      </c>
      <c r="T15">
        <f>T14+MIN(S14,Data!$C$13*(Data!$C$18-Cells!T14))-MIN(T14,Data!$C$13*(Data!$C$18-Cells!U14))</f>
        <v>0</v>
      </c>
      <c r="U15">
        <f>U14+MIN(T14,Data!$C$13*(Data!$C$18-Cells!U14))-MIN(U14,Data!$C$13*(Data!$C$18-Cells!V14))</f>
        <v>0</v>
      </c>
      <c r="V15">
        <f>V14+MIN(U14,Data!$C$13*(Data!$C$18-Cells!V14))-MIN(V14,Data!$C$13*(Data!$C$18-Cells!W14))</f>
        <v>0</v>
      </c>
      <c r="W15">
        <f>W14+MIN(V14,Data!$C$13*(Data!$C$18-Cells!W14))-MIN(W14,Data!$C$13*(Data!$C$18-Cells!X14))</f>
        <v>0</v>
      </c>
      <c r="X15">
        <f>X14+MIN(W14,Data!$C$13*(Data!$C$18-Cells!X14))-MIN(X14,Data!$C$13*(Data!$C$18-Cells!Y14))</f>
        <v>0</v>
      </c>
      <c r="Y15">
        <f>Y14+MIN(X14,Data!$C$13*(Data!$C$18-Cells!Y14))-MIN(Y14,Data!$C$13*(Data!$C$18-Cells!Z14))</f>
        <v>0</v>
      </c>
      <c r="Z15">
        <f>Z14+MIN(Y14,Data!$C$13*(Data!$C$18-Cells!Z14))-MIN(Z14,Data!$C$13*(Data!$C$18-Cells!AA14))</f>
        <v>0</v>
      </c>
      <c r="AA15">
        <f>AA14+MIN(Z14,Data!$C$13*(Data!$C$18-Cells!AA14))-AY14</f>
        <v>0</v>
      </c>
      <c r="AB15">
        <f>AB14+Q14-MIN(AB14,Data!$D$13*(Data!$D$18-Cells!AC14))</f>
        <v>0</v>
      </c>
      <c r="AC15">
        <f>AC14+MIN(AB14,Data!$D$13*(Data!$D$18-Cells!AC14))-MIN(AC14,Data!$D$13*(Data!$D$18-Cells!AD14))</f>
        <v>0</v>
      </c>
      <c r="AD15">
        <f>AD14+MIN(AC14,Data!$D$13*(Data!$D$18-Cells!AD14))-MIN(AD14,Data!$D$13*(Data!$D$18-Cells!AE14))</f>
        <v>0</v>
      </c>
      <c r="AE15">
        <f>AE14+MIN(AD14,Data!$D$13*(Data!$D$18-Cells!AE14))-MIN(AE14,Data!$D$13*(Data!$D$18-Cells!AF14))</f>
        <v>0</v>
      </c>
      <c r="AF15">
        <f>AF14+MIN(AE14,Data!$D$13*(Data!$D$18-Cells!AF14))-MIN(AF14,Data!$D$13*(Data!$D$18-Cells!AG14))</f>
        <v>0</v>
      </c>
      <c r="AG15">
        <f>AG14+MIN(AF14,Data!$D$13*(Data!$D$18-Cells!AG14))-MIN(AG14,Data!$D$13*(Data!$D$18-Cells!AH14))</f>
        <v>0</v>
      </c>
      <c r="AH15">
        <f>AH14+MIN(AG14,Data!$D$13*(Data!$D$18-Cells!AH14))-MIN(AH14,Data!$D$13*(Data!$D$18-Cells!AI14))</f>
        <v>0</v>
      </c>
      <c r="AI15">
        <f>AI14+MIN(AH14,Data!$D$13*(Data!$D$18-Cells!AI14))-MIN(AI14,Data!$D$13*(Data!$D$18-Cells!AJ14))</f>
        <v>0</v>
      </c>
      <c r="AJ15">
        <f>AJ14+MIN(AI14,Data!$D$13*(Data!$D$18-Cells!AJ14))-MIN(AJ14,Data!$D$13*(Data!$D$18-Cells!AK14))</f>
        <v>0</v>
      </c>
      <c r="AK15">
        <f>AK14+MIN(AJ14,Data!$D$13*(Data!$D$18-Cells!AK14))-AZ14</f>
        <v>0</v>
      </c>
      <c r="AL15">
        <f>AL14+BA14-MIN(AL14,Data!$E$13*(Data!$E$18-Cells!AM14))</f>
        <v>0</v>
      </c>
      <c r="AM15">
        <f>AM14+MIN(AL14,Data!$E$13*(Data!$E$18-Cells!AM14))-MIN(AM14,Data!$E$13*(Data!$E$18-Cells!AN14))</f>
        <v>0</v>
      </c>
      <c r="AN15">
        <f>AN14+MIN(AM14,Data!$E$13*(Data!$E$18-Cells!AN14))-MIN(AN14,Data!$E$13*(Data!$E$18-Cells!AO14))</f>
        <v>0</v>
      </c>
      <c r="AO15">
        <f>AO14+MIN(AN14,Data!$E$13*(Data!$E$18-Cells!AO14))-MIN(AO14,Data!$E$13*(Data!$E$18-Cells!AP14))</f>
        <v>0</v>
      </c>
      <c r="AP15">
        <f>AP14+MIN(AO14,Data!$E$13*(Data!$E$18-Cells!AP14))-MIN(AP14,Data!$E$13*(Data!$E$18-Cells!AQ14))</f>
        <v>0</v>
      </c>
      <c r="AQ15">
        <f>AQ14+MIN(AP14,Data!$E$13*(Data!$E$18-Cells!AQ14))-MIN(AQ14,Data!$E$13*(Data!$E$18-Cells!AR14))</f>
        <v>0</v>
      </c>
      <c r="AR15">
        <f>AR14+MIN(AQ14,Data!$E$13*(Data!$E$18-Cells!AR14))-MIN(AR14,Data!$E$13*(Data!$E$18-Cells!AS14))</f>
        <v>0</v>
      </c>
      <c r="AS15">
        <f>AS14+MIN(AR14,Data!$E$13*(Data!$E$18-Cells!AS14))-MIN(AS14,Data!$E$13*(Data!$E$18-Cells!AT14))</f>
        <v>0</v>
      </c>
      <c r="AT15">
        <f>AT14+MIN(AS14,Data!$E$13*(Data!$E$18-Cells!AT14))-MIN(AT14,Data!$E$13*(Data!$E$18-Cells!AU14))</f>
        <v>0</v>
      </c>
      <c r="AU15">
        <f>AU14+MIN(AT14,Data!$E$13*(Data!$E$18-Cells!AU14))-MIN(AU14,Data!$E$13*(Data!$E$18-Cells!AW14))</f>
        <v>0</v>
      </c>
      <c r="AV15">
        <f>MIN(AA15,Data!$C$17)</f>
        <v>0</v>
      </c>
      <c r="AW15">
        <f>MIN(AK15,Data!$D$17)</f>
        <v>0</v>
      </c>
      <c r="AX15">
        <f>MIN(Data!$E$19*(Data!$E$18-AL15),Data!$E$17)</f>
        <v>2.5</v>
      </c>
      <c r="AY15">
        <f t="shared" si="1"/>
        <v>0</v>
      </c>
      <c r="AZ15">
        <f t="shared" si="2"/>
        <v>0</v>
      </c>
      <c r="BA15">
        <f t="shared" si="3"/>
        <v>0</v>
      </c>
      <c r="BB15">
        <f t="shared" si="4"/>
        <v>0</v>
      </c>
      <c r="BC15">
        <f t="shared" si="5"/>
        <v>0</v>
      </c>
      <c r="BD15">
        <f t="shared" si="6"/>
        <v>0</v>
      </c>
      <c r="BE15">
        <f>Data!$C$18-Cells!BB15/Data!$B$7*Data!$B$6/3600</f>
        <v>7.5</v>
      </c>
    </row>
    <row r="16" spans="1:57">
      <c r="A16">
        <f t="shared" si="7"/>
        <v>13</v>
      </c>
      <c r="B16">
        <f>B15+Data!$B$17-MIN(B15,Data!$B$13*(Data!$B$18-Cells!C15))</f>
        <v>3</v>
      </c>
      <c r="C16">
        <f>C15+MIN(B15,Data!$B$13*(Data!$B$18-Cells!C15))-MIN(C15,Data!$B$13*(Data!$B$18-Cells!D15))</f>
        <v>3</v>
      </c>
      <c r="D16">
        <f>D15+MIN(C15,Data!$B$13*(Data!$B$18-Cells!D15))-MIN(D15,Data!$B$13*(Data!$B$18-Cells!E15))</f>
        <v>3</v>
      </c>
      <c r="E16">
        <f>E15+MIN(D15,Data!$B$13*(Data!$B$18-Cells!E15))-MIN(E15,Data!$B$13*(Data!$B$18-Cells!F15))</f>
        <v>3</v>
      </c>
      <c r="F16">
        <f>F15+MIN(E15,Data!$B$13*(Data!$B$18-Cells!F15))-MIN(F15,Data!$B$13*(Data!$B$18-Cells!G15))</f>
        <v>3</v>
      </c>
      <c r="G16">
        <f>G15+MIN(F15,Data!$B$13*(Data!$B$18-Cells!G15))-MIN(G15,Data!$B$13*(Data!$B$18-Cells!H15))</f>
        <v>3</v>
      </c>
      <c r="H16">
        <f>H15+MIN(G15,Data!$B$13*(Data!$B$18-Cells!H15))-MIN(H15,Data!$B$13*(Data!$B$18-Cells!I15))</f>
        <v>3</v>
      </c>
      <c r="I16">
        <f>I15+MIN(H15,Data!$B$13*(Data!$B$18-Cells!I15))-MIN(I15,Data!$B$13*(Data!$B$18-Cells!J15))</f>
        <v>3.125</v>
      </c>
      <c r="J16">
        <f>J15+MIN(I15,Data!$B$13*(Data!$B$18-Cells!J15))-MIN(J15,Data!$B$13*(Data!$B$18-Cells!K15))</f>
        <v>3.5</v>
      </c>
      <c r="K16">
        <f>K15+MIN(J15,Data!$B$13*(Data!$B$18-Cells!K15))-MIN(K15,Data!$B$17)*L15</f>
        <v>3.875</v>
      </c>
      <c r="L16">
        <f>MIN(1,N16/MAX(0.001,M16*(1-Data!$B$8)),O16/MAX(0.001,M16*Data!$B$8))</f>
        <v>0.83333333333333337</v>
      </c>
      <c r="M16">
        <f>MIN(K16,Data!$B$17)</f>
        <v>3</v>
      </c>
      <c r="N16">
        <f>MIN(Data!$C$17,Data!$C$19*(Data!$C$18-Cells!R16))</f>
        <v>2.5</v>
      </c>
      <c r="O16">
        <f>MIN(Data!$D$17,Data!$D$19*(Data!$D$18-Cells!AB16))</f>
        <v>0.5</v>
      </c>
      <c r="P16">
        <f>MIN(Data!$B$17,Cells!K16)*(1-Data!$B$8)*Cells!L16</f>
        <v>2.5</v>
      </c>
      <c r="Q16">
        <f>MIN(Data!$B$17,Cells!K16)*(Data!$B$8)*Cells!L16</f>
        <v>0</v>
      </c>
      <c r="R16">
        <f>R15+MIN(Data!$B$17,Cells!K15)*(1-Data!$B$8)*Cells!L15-MIN(R15,Data!$C$13*(Data!$C$18-Cells!S15))</f>
        <v>2.5</v>
      </c>
      <c r="S16">
        <f>S15+MIN(R15,Data!$C$13*(Data!$C$18-Cells!S15))-MIN(S15,Data!$C$13*(Data!$C$18-Cells!T15))</f>
        <v>2.5</v>
      </c>
      <c r="T16">
        <f>T15+MIN(S15,Data!$C$13*(Data!$C$18-Cells!T15))-MIN(T15,Data!$C$13*(Data!$C$18-Cells!U15))</f>
        <v>2.5</v>
      </c>
      <c r="U16">
        <f>U15+MIN(T15,Data!$C$13*(Data!$C$18-Cells!U15))-MIN(U15,Data!$C$13*(Data!$C$18-Cells!V15))</f>
        <v>0</v>
      </c>
      <c r="V16">
        <f>V15+MIN(U15,Data!$C$13*(Data!$C$18-Cells!V15))-MIN(V15,Data!$C$13*(Data!$C$18-Cells!W15))</f>
        <v>0</v>
      </c>
      <c r="W16">
        <f>W15+MIN(V15,Data!$C$13*(Data!$C$18-Cells!W15))-MIN(W15,Data!$C$13*(Data!$C$18-Cells!X15))</f>
        <v>0</v>
      </c>
      <c r="X16">
        <f>X15+MIN(W15,Data!$C$13*(Data!$C$18-Cells!X15))-MIN(X15,Data!$C$13*(Data!$C$18-Cells!Y15))</f>
        <v>0</v>
      </c>
      <c r="Y16">
        <f>Y15+MIN(X15,Data!$C$13*(Data!$C$18-Cells!Y15))-MIN(Y15,Data!$C$13*(Data!$C$18-Cells!Z15))</f>
        <v>0</v>
      </c>
      <c r="Z16">
        <f>Z15+MIN(Y15,Data!$C$13*(Data!$C$18-Cells!Z15))-MIN(Z15,Data!$C$13*(Data!$C$18-Cells!AA15))</f>
        <v>0</v>
      </c>
      <c r="AA16">
        <f>AA15+MIN(Z15,Data!$C$13*(Data!$C$18-Cells!AA15))-AY15</f>
        <v>0</v>
      </c>
      <c r="AB16">
        <f>AB15+Q15-MIN(AB15,Data!$D$13*(Data!$D$18-Cells!AC15))</f>
        <v>0</v>
      </c>
      <c r="AC16">
        <f>AC15+MIN(AB15,Data!$D$13*(Data!$D$18-Cells!AC15))-MIN(AC15,Data!$D$13*(Data!$D$18-Cells!AD15))</f>
        <v>0</v>
      </c>
      <c r="AD16">
        <f>AD15+MIN(AC15,Data!$D$13*(Data!$D$18-Cells!AD15))-MIN(AD15,Data!$D$13*(Data!$D$18-Cells!AE15))</f>
        <v>0</v>
      </c>
      <c r="AE16">
        <f>AE15+MIN(AD15,Data!$D$13*(Data!$D$18-Cells!AE15))-MIN(AE15,Data!$D$13*(Data!$D$18-Cells!AF15))</f>
        <v>0</v>
      </c>
      <c r="AF16">
        <f>AF15+MIN(AE15,Data!$D$13*(Data!$D$18-Cells!AF15))-MIN(AF15,Data!$D$13*(Data!$D$18-Cells!AG15))</f>
        <v>0</v>
      </c>
      <c r="AG16">
        <f>AG15+MIN(AF15,Data!$D$13*(Data!$D$18-Cells!AG15))-MIN(AG15,Data!$D$13*(Data!$D$18-Cells!AH15))</f>
        <v>0</v>
      </c>
      <c r="AH16">
        <f>AH15+MIN(AG15,Data!$D$13*(Data!$D$18-Cells!AH15))-MIN(AH15,Data!$D$13*(Data!$D$18-Cells!AI15))</f>
        <v>0</v>
      </c>
      <c r="AI16">
        <f>AI15+MIN(AH15,Data!$D$13*(Data!$D$18-Cells!AI15))-MIN(AI15,Data!$D$13*(Data!$D$18-Cells!AJ15))</f>
        <v>0</v>
      </c>
      <c r="AJ16">
        <f>AJ15+MIN(AI15,Data!$D$13*(Data!$D$18-Cells!AJ15))-MIN(AJ15,Data!$D$13*(Data!$D$18-Cells!AK15))</f>
        <v>0</v>
      </c>
      <c r="AK16">
        <f>AK15+MIN(AJ15,Data!$D$13*(Data!$D$18-Cells!AK15))-AZ15</f>
        <v>0</v>
      </c>
      <c r="AL16">
        <f>AL15+BA15-MIN(AL15,Data!$E$13*(Data!$E$18-Cells!AM15))</f>
        <v>0</v>
      </c>
      <c r="AM16">
        <f>AM15+MIN(AL15,Data!$E$13*(Data!$E$18-Cells!AM15))-MIN(AM15,Data!$E$13*(Data!$E$18-Cells!AN15))</f>
        <v>0</v>
      </c>
      <c r="AN16">
        <f>AN15+MIN(AM15,Data!$E$13*(Data!$E$18-Cells!AN15))-MIN(AN15,Data!$E$13*(Data!$E$18-Cells!AO15))</f>
        <v>0</v>
      </c>
      <c r="AO16">
        <f>AO15+MIN(AN15,Data!$E$13*(Data!$E$18-Cells!AO15))-MIN(AO15,Data!$E$13*(Data!$E$18-Cells!AP15))</f>
        <v>0</v>
      </c>
      <c r="AP16">
        <f>AP15+MIN(AO15,Data!$E$13*(Data!$E$18-Cells!AP15))-MIN(AP15,Data!$E$13*(Data!$E$18-Cells!AQ15))</f>
        <v>0</v>
      </c>
      <c r="AQ16">
        <f>AQ15+MIN(AP15,Data!$E$13*(Data!$E$18-Cells!AQ15))-MIN(AQ15,Data!$E$13*(Data!$E$18-Cells!AR15))</f>
        <v>0</v>
      </c>
      <c r="AR16">
        <f>AR15+MIN(AQ15,Data!$E$13*(Data!$E$18-Cells!AR15))-MIN(AR15,Data!$E$13*(Data!$E$18-Cells!AS15))</f>
        <v>0</v>
      </c>
      <c r="AS16">
        <f>AS15+MIN(AR15,Data!$E$13*(Data!$E$18-Cells!AS15))-MIN(AS15,Data!$E$13*(Data!$E$18-Cells!AT15))</f>
        <v>0</v>
      </c>
      <c r="AT16">
        <f>AT15+MIN(AS15,Data!$E$13*(Data!$E$18-Cells!AT15))-MIN(AT15,Data!$E$13*(Data!$E$18-Cells!AU15))</f>
        <v>0</v>
      </c>
      <c r="AU16">
        <f>AU15+MIN(AT15,Data!$E$13*(Data!$E$18-Cells!AU15))-MIN(AU15,Data!$E$13*(Data!$E$18-Cells!AW15))</f>
        <v>0</v>
      </c>
      <c r="AV16">
        <f>MIN(AA16,Data!$C$17)</f>
        <v>0</v>
      </c>
      <c r="AW16">
        <f>MIN(AK16,Data!$D$17)</f>
        <v>0</v>
      </c>
      <c r="AX16">
        <f>MIN(Data!$E$19*(Data!$E$18-AL16),Data!$E$17)</f>
        <v>2.5</v>
      </c>
      <c r="AY16">
        <f t="shared" si="1"/>
        <v>0</v>
      </c>
      <c r="AZ16">
        <f t="shared" si="2"/>
        <v>0</v>
      </c>
      <c r="BA16">
        <f t="shared" si="3"/>
        <v>0</v>
      </c>
      <c r="BB16">
        <f t="shared" si="4"/>
        <v>0</v>
      </c>
      <c r="BC16">
        <f t="shared" si="5"/>
        <v>0</v>
      </c>
      <c r="BD16">
        <f t="shared" si="6"/>
        <v>0</v>
      </c>
      <c r="BE16">
        <f>Data!$C$18-Cells!BB16/Data!$B$7*Data!$B$6/3600</f>
        <v>7.5</v>
      </c>
    </row>
    <row r="17" spans="1:57">
      <c r="A17">
        <f t="shared" si="7"/>
        <v>14</v>
      </c>
      <c r="B17">
        <f>B16+Data!$B$17-MIN(B16,Data!$B$13*(Data!$B$18-Cells!C16))</f>
        <v>3</v>
      </c>
      <c r="C17">
        <f>C16+MIN(B16,Data!$B$13*(Data!$B$18-Cells!C16))-MIN(C16,Data!$B$13*(Data!$B$18-Cells!D16))</f>
        <v>3</v>
      </c>
      <c r="D17">
        <f>D16+MIN(C16,Data!$B$13*(Data!$B$18-Cells!D16))-MIN(D16,Data!$B$13*(Data!$B$18-Cells!E16))</f>
        <v>3</v>
      </c>
      <c r="E17">
        <f>E16+MIN(D16,Data!$B$13*(Data!$B$18-Cells!E16))-MIN(E16,Data!$B$13*(Data!$B$18-Cells!F16))</f>
        <v>3</v>
      </c>
      <c r="F17">
        <f>F16+MIN(E16,Data!$B$13*(Data!$B$18-Cells!F16))-MIN(F16,Data!$B$13*(Data!$B$18-Cells!G16))</f>
        <v>3</v>
      </c>
      <c r="G17">
        <f>G16+MIN(F16,Data!$B$13*(Data!$B$18-Cells!G16))-MIN(G16,Data!$B$13*(Data!$B$18-Cells!H16))</f>
        <v>3</v>
      </c>
      <c r="H17">
        <f>H16+MIN(G16,Data!$B$13*(Data!$B$18-Cells!H16))-MIN(H16,Data!$B$13*(Data!$B$18-Cells!I16))</f>
        <v>3.0625</v>
      </c>
      <c r="I17">
        <f>I16+MIN(H16,Data!$B$13*(Data!$B$18-Cells!I16))-MIN(I16,Data!$B$13*(Data!$B$18-Cells!J16))</f>
        <v>3.3125</v>
      </c>
      <c r="J17">
        <f>J16+MIN(I16,Data!$B$13*(Data!$B$18-Cells!J16))-MIN(J16,Data!$B$13*(Data!$B$18-Cells!K16))</f>
        <v>3.6875</v>
      </c>
      <c r="K17">
        <f>K16+MIN(J16,Data!$B$13*(Data!$B$18-Cells!K16))-MIN(K16,Data!$B$17)*L16</f>
        <v>3.9375</v>
      </c>
      <c r="L17">
        <f>MIN(1,N17/MAX(0.001,M17*(1-Data!$B$8)),O17/MAX(0.001,M17*Data!$B$8))</f>
        <v>0.83333333333333337</v>
      </c>
      <c r="M17">
        <f>MIN(K17,Data!$B$17)</f>
        <v>3</v>
      </c>
      <c r="N17">
        <f>MIN(Data!$C$17,Data!$C$19*(Data!$C$18-Cells!R17))</f>
        <v>2.5</v>
      </c>
      <c r="O17">
        <f>MIN(Data!$D$17,Data!$D$19*(Data!$D$18-Cells!AB17))</f>
        <v>0.5</v>
      </c>
      <c r="P17">
        <f>MIN(Data!$B$17,Cells!K17)*(1-Data!$B$8)*Cells!L17</f>
        <v>2.5</v>
      </c>
      <c r="Q17">
        <f>MIN(Data!$B$17,Cells!K17)*(Data!$B$8)*Cells!L17</f>
        <v>0</v>
      </c>
      <c r="R17">
        <f>R16+MIN(Data!$B$17,Cells!K16)*(1-Data!$B$8)*Cells!L16-MIN(R16,Data!$C$13*(Data!$C$18-Cells!S16))</f>
        <v>2.5</v>
      </c>
      <c r="S17">
        <f>S16+MIN(R16,Data!$C$13*(Data!$C$18-Cells!S16))-MIN(S16,Data!$C$13*(Data!$C$18-Cells!T16))</f>
        <v>2.5</v>
      </c>
      <c r="T17">
        <f>T16+MIN(S16,Data!$C$13*(Data!$C$18-Cells!T16))-MIN(T16,Data!$C$13*(Data!$C$18-Cells!U16))</f>
        <v>2.5</v>
      </c>
      <c r="U17">
        <f>U16+MIN(T16,Data!$C$13*(Data!$C$18-Cells!U16))-MIN(U16,Data!$C$13*(Data!$C$18-Cells!V16))</f>
        <v>2.5</v>
      </c>
      <c r="V17">
        <f>V16+MIN(U16,Data!$C$13*(Data!$C$18-Cells!V16))-MIN(V16,Data!$C$13*(Data!$C$18-Cells!W16))</f>
        <v>0</v>
      </c>
      <c r="W17">
        <f>W16+MIN(V16,Data!$C$13*(Data!$C$18-Cells!W16))-MIN(W16,Data!$C$13*(Data!$C$18-Cells!X16))</f>
        <v>0</v>
      </c>
      <c r="X17">
        <f>X16+MIN(W16,Data!$C$13*(Data!$C$18-Cells!X16))-MIN(X16,Data!$C$13*(Data!$C$18-Cells!Y16))</f>
        <v>0</v>
      </c>
      <c r="Y17">
        <f>Y16+MIN(X16,Data!$C$13*(Data!$C$18-Cells!Y16))-MIN(Y16,Data!$C$13*(Data!$C$18-Cells!Z16))</f>
        <v>0</v>
      </c>
      <c r="Z17">
        <f>Z16+MIN(Y16,Data!$C$13*(Data!$C$18-Cells!Z16))-MIN(Z16,Data!$C$13*(Data!$C$18-Cells!AA16))</f>
        <v>0</v>
      </c>
      <c r="AA17">
        <f>AA16+MIN(Z16,Data!$C$13*(Data!$C$18-Cells!AA16))-AY16</f>
        <v>0</v>
      </c>
      <c r="AB17">
        <f>AB16+Q16-MIN(AB16,Data!$D$13*(Data!$D$18-Cells!AC16))</f>
        <v>0</v>
      </c>
      <c r="AC17">
        <f>AC16+MIN(AB16,Data!$D$13*(Data!$D$18-Cells!AC16))-MIN(AC16,Data!$D$13*(Data!$D$18-Cells!AD16))</f>
        <v>0</v>
      </c>
      <c r="AD17">
        <f>AD16+MIN(AC16,Data!$D$13*(Data!$D$18-Cells!AD16))-MIN(AD16,Data!$D$13*(Data!$D$18-Cells!AE16))</f>
        <v>0</v>
      </c>
      <c r="AE17">
        <f>AE16+MIN(AD16,Data!$D$13*(Data!$D$18-Cells!AE16))-MIN(AE16,Data!$D$13*(Data!$D$18-Cells!AF16))</f>
        <v>0</v>
      </c>
      <c r="AF17">
        <f>AF16+MIN(AE16,Data!$D$13*(Data!$D$18-Cells!AF16))-MIN(AF16,Data!$D$13*(Data!$D$18-Cells!AG16))</f>
        <v>0</v>
      </c>
      <c r="AG17">
        <f>AG16+MIN(AF16,Data!$D$13*(Data!$D$18-Cells!AG16))-MIN(AG16,Data!$D$13*(Data!$D$18-Cells!AH16))</f>
        <v>0</v>
      </c>
      <c r="AH17">
        <f>AH16+MIN(AG16,Data!$D$13*(Data!$D$18-Cells!AH16))-MIN(AH16,Data!$D$13*(Data!$D$18-Cells!AI16))</f>
        <v>0</v>
      </c>
      <c r="AI17">
        <f>AI16+MIN(AH16,Data!$D$13*(Data!$D$18-Cells!AI16))-MIN(AI16,Data!$D$13*(Data!$D$18-Cells!AJ16))</f>
        <v>0</v>
      </c>
      <c r="AJ17">
        <f>AJ16+MIN(AI16,Data!$D$13*(Data!$D$18-Cells!AJ16))-MIN(AJ16,Data!$D$13*(Data!$D$18-Cells!AK16))</f>
        <v>0</v>
      </c>
      <c r="AK17">
        <f>AK16+MIN(AJ16,Data!$D$13*(Data!$D$18-Cells!AK16))-AZ16</f>
        <v>0</v>
      </c>
      <c r="AL17">
        <f>AL16+BA16-MIN(AL16,Data!$E$13*(Data!$E$18-Cells!AM16))</f>
        <v>0</v>
      </c>
      <c r="AM17">
        <f>AM16+MIN(AL16,Data!$E$13*(Data!$E$18-Cells!AM16))-MIN(AM16,Data!$E$13*(Data!$E$18-Cells!AN16))</f>
        <v>0</v>
      </c>
      <c r="AN17">
        <f>AN16+MIN(AM16,Data!$E$13*(Data!$E$18-Cells!AN16))-MIN(AN16,Data!$E$13*(Data!$E$18-Cells!AO16))</f>
        <v>0</v>
      </c>
      <c r="AO17">
        <f>AO16+MIN(AN16,Data!$E$13*(Data!$E$18-Cells!AO16))-MIN(AO16,Data!$E$13*(Data!$E$18-Cells!AP16))</f>
        <v>0</v>
      </c>
      <c r="AP17">
        <f>AP16+MIN(AO16,Data!$E$13*(Data!$E$18-Cells!AP16))-MIN(AP16,Data!$E$13*(Data!$E$18-Cells!AQ16))</f>
        <v>0</v>
      </c>
      <c r="AQ17">
        <f>AQ16+MIN(AP16,Data!$E$13*(Data!$E$18-Cells!AQ16))-MIN(AQ16,Data!$E$13*(Data!$E$18-Cells!AR16))</f>
        <v>0</v>
      </c>
      <c r="AR17">
        <f>AR16+MIN(AQ16,Data!$E$13*(Data!$E$18-Cells!AR16))-MIN(AR16,Data!$E$13*(Data!$E$18-Cells!AS16))</f>
        <v>0</v>
      </c>
      <c r="AS17">
        <f>AS16+MIN(AR16,Data!$E$13*(Data!$E$18-Cells!AS16))-MIN(AS16,Data!$E$13*(Data!$E$18-Cells!AT16))</f>
        <v>0</v>
      </c>
      <c r="AT17">
        <f>AT16+MIN(AS16,Data!$E$13*(Data!$E$18-Cells!AT16))-MIN(AT16,Data!$E$13*(Data!$E$18-Cells!AU16))</f>
        <v>0</v>
      </c>
      <c r="AU17">
        <f>AU16+MIN(AT16,Data!$E$13*(Data!$E$18-Cells!AU16))-MIN(AU16,Data!$E$13*(Data!$E$18-Cells!AW16))</f>
        <v>0</v>
      </c>
      <c r="AV17">
        <f>MIN(AA17,Data!$C$17)</f>
        <v>0</v>
      </c>
      <c r="AW17">
        <f>MIN(AK17,Data!$D$17)</f>
        <v>0</v>
      </c>
      <c r="AX17">
        <f>MIN(Data!$E$19*(Data!$E$18-AL17),Data!$E$17)</f>
        <v>2.5</v>
      </c>
      <c r="AY17">
        <f t="shared" si="1"/>
        <v>0</v>
      </c>
      <c r="AZ17">
        <f t="shared" si="2"/>
        <v>0</v>
      </c>
      <c r="BA17">
        <f t="shared" si="3"/>
        <v>0</v>
      </c>
      <c r="BB17">
        <f t="shared" si="4"/>
        <v>0</v>
      </c>
      <c r="BC17">
        <f t="shared" si="5"/>
        <v>0</v>
      </c>
      <c r="BD17">
        <f t="shared" si="6"/>
        <v>0</v>
      </c>
      <c r="BE17">
        <f>Data!$C$18-Cells!BB17/Data!$B$7*Data!$B$6/3600</f>
        <v>7.5</v>
      </c>
    </row>
    <row r="18" spans="1:57">
      <c r="A18">
        <f t="shared" si="7"/>
        <v>15</v>
      </c>
      <c r="B18">
        <f>B17+Data!$B$17-MIN(B17,Data!$B$13*(Data!$B$18-Cells!C17))</f>
        <v>3</v>
      </c>
      <c r="C18">
        <f>C17+MIN(B17,Data!$B$13*(Data!$B$18-Cells!C17))-MIN(C17,Data!$B$13*(Data!$B$18-Cells!D17))</f>
        <v>3</v>
      </c>
      <c r="D18">
        <f>D17+MIN(C17,Data!$B$13*(Data!$B$18-Cells!D17))-MIN(D17,Data!$B$13*(Data!$B$18-Cells!E17))</f>
        <v>3</v>
      </c>
      <c r="E18">
        <f>E17+MIN(D17,Data!$B$13*(Data!$B$18-Cells!E17))-MIN(E17,Data!$B$13*(Data!$B$18-Cells!F17))</f>
        <v>3</v>
      </c>
      <c r="F18">
        <f>F17+MIN(E17,Data!$B$13*(Data!$B$18-Cells!F17))-MIN(F17,Data!$B$13*(Data!$B$18-Cells!G17))</f>
        <v>3</v>
      </c>
      <c r="G18">
        <f>G17+MIN(F17,Data!$B$13*(Data!$B$18-Cells!G17))-MIN(G17,Data!$B$13*(Data!$B$18-Cells!H17))</f>
        <v>3.03125</v>
      </c>
      <c r="H18">
        <f>H17+MIN(G17,Data!$B$13*(Data!$B$18-Cells!H17))-MIN(H17,Data!$B$13*(Data!$B$18-Cells!I17))</f>
        <v>3.1875</v>
      </c>
      <c r="I18">
        <f>I17+MIN(H17,Data!$B$13*(Data!$B$18-Cells!I17))-MIN(I17,Data!$B$13*(Data!$B$18-Cells!J17))</f>
        <v>3.5</v>
      </c>
      <c r="J18">
        <f>J17+MIN(I17,Data!$B$13*(Data!$B$18-Cells!J17))-MIN(J17,Data!$B$13*(Data!$B$18-Cells!K17))</f>
        <v>3.8125</v>
      </c>
      <c r="K18">
        <f>K17+MIN(J17,Data!$B$13*(Data!$B$18-Cells!K17))-MIN(K17,Data!$B$17)*L17</f>
        <v>3.96875</v>
      </c>
      <c r="L18">
        <f>MIN(1,N18/MAX(0.001,M18*(1-Data!$B$8)),O18/MAX(0.001,M18*Data!$B$8))</f>
        <v>0.83333333333333337</v>
      </c>
      <c r="M18">
        <f>MIN(K18,Data!$B$17)</f>
        <v>3</v>
      </c>
      <c r="N18">
        <f>MIN(Data!$C$17,Data!$C$19*(Data!$C$18-Cells!R18))</f>
        <v>2.5</v>
      </c>
      <c r="O18">
        <f>MIN(Data!$D$17,Data!$D$19*(Data!$D$18-Cells!AB18))</f>
        <v>0.5</v>
      </c>
      <c r="P18">
        <f>MIN(Data!$B$17,Cells!K18)*(1-Data!$B$8)*Cells!L18</f>
        <v>2.5</v>
      </c>
      <c r="Q18">
        <f>MIN(Data!$B$17,Cells!K18)*(Data!$B$8)*Cells!L18</f>
        <v>0</v>
      </c>
      <c r="R18">
        <f>R17+MIN(Data!$B$17,Cells!K17)*(1-Data!$B$8)*Cells!L17-MIN(R17,Data!$C$13*(Data!$C$18-Cells!S17))</f>
        <v>2.5</v>
      </c>
      <c r="S18">
        <f>S17+MIN(R17,Data!$C$13*(Data!$C$18-Cells!S17))-MIN(S17,Data!$C$13*(Data!$C$18-Cells!T17))</f>
        <v>2.5</v>
      </c>
      <c r="T18">
        <f>T17+MIN(S17,Data!$C$13*(Data!$C$18-Cells!T17))-MIN(T17,Data!$C$13*(Data!$C$18-Cells!U17))</f>
        <v>2.5</v>
      </c>
      <c r="U18">
        <f>U17+MIN(T17,Data!$C$13*(Data!$C$18-Cells!U17))-MIN(U17,Data!$C$13*(Data!$C$18-Cells!V17))</f>
        <v>2.5</v>
      </c>
      <c r="V18">
        <f>V17+MIN(U17,Data!$C$13*(Data!$C$18-Cells!V17))-MIN(V17,Data!$C$13*(Data!$C$18-Cells!W17))</f>
        <v>2.5</v>
      </c>
      <c r="W18">
        <f>W17+MIN(V17,Data!$C$13*(Data!$C$18-Cells!W17))-MIN(W17,Data!$C$13*(Data!$C$18-Cells!X17))</f>
        <v>0</v>
      </c>
      <c r="X18">
        <f>X17+MIN(W17,Data!$C$13*(Data!$C$18-Cells!X17))-MIN(X17,Data!$C$13*(Data!$C$18-Cells!Y17))</f>
        <v>0</v>
      </c>
      <c r="Y18">
        <f>Y17+MIN(X17,Data!$C$13*(Data!$C$18-Cells!Y17))-MIN(Y17,Data!$C$13*(Data!$C$18-Cells!Z17))</f>
        <v>0</v>
      </c>
      <c r="Z18">
        <f>Z17+MIN(Y17,Data!$C$13*(Data!$C$18-Cells!Z17))-MIN(Z17,Data!$C$13*(Data!$C$18-Cells!AA17))</f>
        <v>0</v>
      </c>
      <c r="AA18">
        <f>AA17+MIN(Z17,Data!$C$13*(Data!$C$18-Cells!AA17))-AY17</f>
        <v>0</v>
      </c>
      <c r="AB18">
        <f>AB17+Q17-MIN(AB17,Data!$D$13*(Data!$D$18-Cells!AC17))</f>
        <v>0</v>
      </c>
      <c r="AC18">
        <f>AC17+MIN(AB17,Data!$D$13*(Data!$D$18-Cells!AC17))-MIN(AC17,Data!$D$13*(Data!$D$18-Cells!AD17))</f>
        <v>0</v>
      </c>
      <c r="AD18">
        <f>AD17+MIN(AC17,Data!$D$13*(Data!$D$18-Cells!AD17))-MIN(AD17,Data!$D$13*(Data!$D$18-Cells!AE17))</f>
        <v>0</v>
      </c>
      <c r="AE18">
        <f>AE17+MIN(AD17,Data!$D$13*(Data!$D$18-Cells!AE17))-MIN(AE17,Data!$D$13*(Data!$D$18-Cells!AF17))</f>
        <v>0</v>
      </c>
      <c r="AF18">
        <f>AF17+MIN(AE17,Data!$D$13*(Data!$D$18-Cells!AF17))-MIN(AF17,Data!$D$13*(Data!$D$18-Cells!AG17))</f>
        <v>0</v>
      </c>
      <c r="AG18">
        <f>AG17+MIN(AF17,Data!$D$13*(Data!$D$18-Cells!AG17))-MIN(AG17,Data!$D$13*(Data!$D$18-Cells!AH17))</f>
        <v>0</v>
      </c>
      <c r="AH18">
        <f>AH17+MIN(AG17,Data!$D$13*(Data!$D$18-Cells!AH17))-MIN(AH17,Data!$D$13*(Data!$D$18-Cells!AI17))</f>
        <v>0</v>
      </c>
      <c r="AI18">
        <f>AI17+MIN(AH17,Data!$D$13*(Data!$D$18-Cells!AI17))-MIN(AI17,Data!$D$13*(Data!$D$18-Cells!AJ17))</f>
        <v>0</v>
      </c>
      <c r="AJ18">
        <f>AJ17+MIN(AI17,Data!$D$13*(Data!$D$18-Cells!AJ17))-MIN(AJ17,Data!$D$13*(Data!$D$18-Cells!AK17))</f>
        <v>0</v>
      </c>
      <c r="AK18">
        <f>AK17+MIN(AJ17,Data!$D$13*(Data!$D$18-Cells!AK17))-AZ17</f>
        <v>0</v>
      </c>
      <c r="AL18">
        <f>AL17+BA17-MIN(AL17,Data!$E$13*(Data!$E$18-Cells!AM17))</f>
        <v>0</v>
      </c>
      <c r="AM18">
        <f>AM17+MIN(AL17,Data!$E$13*(Data!$E$18-Cells!AM17))-MIN(AM17,Data!$E$13*(Data!$E$18-Cells!AN17))</f>
        <v>0</v>
      </c>
      <c r="AN18">
        <f>AN17+MIN(AM17,Data!$E$13*(Data!$E$18-Cells!AN17))-MIN(AN17,Data!$E$13*(Data!$E$18-Cells!AO17))</f>
        <v>0</v>
      </c>
      <c r="AO18">
        <f>AO17+MIN(AN17,Data!$E$13*(Data!$E$18-Cells!AO17))-MIN(AO17,Data!$E$13*(Data!$E$18-Cells!AP17))</f>
        <v>0</v>
      </c>
      <c r="AP18">
        <f>AP17+MIN(AO17,Data!$E$13*(Data!$E$18-Cells!AP17))-MIN(AP17,Data!$E$13*(Data!$E$18-Cells!AQ17))</f>
        <v>0</v>
      </c>
      <c r="AQ18">
        <f>AQ17+MIN(AP17,Data!$E$13*(Data!$E$18-Cells!AQ17))-MIN(AQ17,Data!$E$13*(Data!$E$18-Cells!AR17))</f>
        <v>0</v>
      </c>
      <c r="AR18">
        <f>AR17+MIN(AQ17,Data!$E$13*(Data!$E$18-Cells!AR17))-MIN(AR17,Data!$E$13*(Data!$E$18-Cells!AS17))</f>
        <v>0</v>
      </c>
      <c r="AS18">
        <f>AS17+MIN(AR17,Data!$E$13*(Data!$E$18-Cells!AS17))-MIN(AS17,Data!$E$13*(Data!$E$18-Cells!AT17))</f>
        <v>0</v>
      </c>
      <c r="AT18">
        <f>AT17+MIN(AS17,Data!$E$13*(Data!$E$18-Cells!AT17))-MIN(AT17,Data!$E$13*(Data!$E$18-Cells!AU17))</f>
        <v>0</v>
      </c>
      <c r="AU18">
        <f>AU17+MIN(AT17,Data!$E$13*(Data!$E$18-Cells!AU17))-MIN(AU17,Data!$E$13*(Data!$E$18-Cells!AW17))</f>
        <v>0</v>
      </c>
      <c r="AV18">
        <f>MIN(AA18,Data!$C$17)</f>
        <v>0</v>
      </c>
      <c r="AW18">
        <f>MIN(AK18,Data!$D$17)</f>
        <v>0</v>
      </c>
      <c r="AX18">
        <f>MIN(Data!$E$19*(Data!$E$18-AL18),Data!$E$17)</f>
        <v>2.5</v>
      </c>
      <c r="AY18">
        <f t="shared" si="1"/>
        <v>0</v>
      </c>
      <c r="AZ18">
        <f t="shared" si="2"/>
        <v>0</v>
      </c>
      <c r="BA18">
        <f t="shared" si="3"/>
        <v>0</v>
      </c>
      <c r="BB18">
        <f t="shared" si="4"/>
        <v>0</v>
      </c>
      <c r="BC18">
        <f t="shared" si="5"/>
        <v>0</v>
      </c>
      <c r="BD18">
        <f t="shared" si="6"/>
        <v>0</v>
      </c>
      <c r="BE18">
        <f>Data!$C$18-Cells!BB18/Data!$B$7*Data!$B$6/3600</f>
        <v>7.5</v>
      </c>
    </row>
    <row r="19" spans="1:57">
      <c r="A19">
        <f t="shared" si="7"/>
        <v>16</v>
      </c>
      <c r="B19">
        <f>B18+Data!$B$17-MIN(B18,Data!$B$13*(Data!$B$18-Cells!C18))</f>
        <v>3</v>
      </c>
      <c r="C19">
        <f>C18+MIN(B18,Data!$B$13*(Data!$B$18-Cells!C18))-MIN(C18,Data!$B$13*(Data!$B$18-Cells!D18))</f>
        <v>3</v>
      </c>
      <c r="D19">
        <f>D18+MIN(C18,Data!$B$13*(Data!$B$18-Cells!D18))-MIN(D18,Data!$B$13*(Data!$B$18-Cells!E18))</f>
        <v>3</v>
      </c>
      <c r="E19">
        <f>E18+MIN(D18,Data!$B$13*(Data!$B$18-Cells!E18))-MIN(E18,Data!$B$13*(Data!$B$18-Cells!F18))</f>
        <v>3</v>
      </c>
      <c r="F19">
        <f>F18+MIN(E18,Data!$B$13*(Data!$B$18-Cells!F18))-MIN(F18,Data!$B$13*(Data!$B$18-Cells!G18))</f>
        <v>3.015625</v>
      </c>
      <c r="G19">
        <f>G18+MIN(F18,Data!$B$13*(Data!$B$18-Cells!G18))-MIN(G18,Data!$B$13*(Data!$B$18-Cells!H18))</f>
        <v>3.109375</v>
      </c>
      <c r="H19">
        <f>H18+MIN(G18,Data!$B$13*(Data!$B$18-Cells!H18))-MIN(H18,Data!$B$13*(Data!$B$18-Cells!I18))</f>
        <v>3.34375</v>
      </c>
      <c r="I19">
        <f>I18+MIN(H18,Data!$B$13*(Data!$B$18-Cells!I18))-MIN(I18,Data!$B$13*(Data!$B$18-Cells!J18))</f>
        <v>3.65625</v>
      </c>
      <c r="J19">
        <f>J18+MIN(I18,Data!$B$13*(Data!$B$18-Cells!J18))-MIN(J18,Data!$B$13*(Data!$B$18-Cells!K18))</f>
        <v>3.890625</v>
      </c>
      <c r="K19">
        <f>K18+MIN(J18,Data!$B$13*(Data!$B$18-Cells!K18))-MIN(K18,Data!$B$17)*L18</f>
        <v>3.984375</v>
      </c>
      <c r="L19">
        <f>MIN(1,N19/MAX(0.001,M19*(1-Data!$B$8)),O19/MAX(0.001,M19*Data!$B$8))</f>
        <v>0.83333333333333337</v>
      </c>
      <c r="M19">
        <f>MIN(K19,Data!$B$17)</f>
        <v>3</v>
      </c>
      <c r="N19">
        <f>MIN(Data!$C$17,Data!$C$19*(Data!$C$18-Cells!R19))</f>
        <v>2.5</v>
      </c>
      <c r="O19">
        <f>MIN(Data!$D$17,Data!$D$19*(Data!$D$18-Cells!AB19))</f>
        <v>0.5</v>
      </c>
      <c r="P19">
        <f>MIN(Data!$B$17,Cells!K19)*(1-Data!$B$8)*Cells!L19</f>
        <v>2.5</v>
      </c>
      <c r="Q19">
        <f>MIN(Data!$B$17,Cells!K19)*(Data!$B$8)*Cells!L19</f>
        <v>0</v>
      </c>
      <c r="R19">
        <f>R18+MIN(Data!$B$17,Cells!K18)*(1-Data!$B$8)*Cells!L18-MIN(R18,Data!$C$13*(Data!$C$18-Cells!S18))</f>
        <v>2.5</v>
      </c>
      <c r="S19">
        <f>S18+MIN(R18,Data!$C$13*(Data!$C$18-Cells!S18))-MIN(S18,Data!$C$13*(Data!$C$18-Cells!T18))</f>
        <v>2.5</v>
      </c>
      <c r="T19">
        <f>T18+MIN(S18,Data!$C$13*(Data!$C$18-Cells!T18))-MIN(T18,Data!$C$13*(Data!$C$18-Cells!U18))</f>
        <v>2.5</v>
      </c>
      <c r="U19">
        <f>U18+MIN(T18,Data!$C$13*(Data!$C$18-Cells!U18))-MIN(U18,Data!$C$13*(Data!$C$18-Cells!V18))</f>
        <v>2.5</v>
      </c>
      <c r="V19">
        <f>V18+MIN(U18,Data!$C$13*(Data!$C$18-Cells!V18))-MIN(V18,Data!$C$13*(Data!$C$18-Cells!W18))</f>
        <v>2.5</v>
      </c>
      <c r="W19">
        <f>W18+MIN(V18,Data!$C$13*(Data!$C$18-Cells!W18))-MIN(W18,Data!$C$13*(Data!$C$18-Cells!X18))</f>
        <v>2.5</v>
      </c>
      <c r="X19">
        <f>X18+MIN(W18,Data!$C$13*(Data!$C$18-Cells!X18))-MIN(X18,Data!$C$13*(Data!$C$18-Cells!Y18))</f>
        <v>0</v>
      </c>
      <c r="Y19">
        <f>Y18+MIN(X18,Data!$C$13*(Data!$C$18-Cells!Y18))-MIN(Y18,Data!$C$13*(Data!$C$18-Cells!Z18))</f>
        <v>0</v>
      </c>
      <c r="Z19">
        <f>Z18+MIN(Y18,Data!$C$13*(Data!$C$18-Cells!Z18))-MIN(Z18,Data!$C$13*(Data!$C$18-Cells!AA18))</f>
        <v>0</v>
      </c>
      <c r="AA19">
        <f>AA18+MIN(Z18,Data!$C$13*(Data!$C$18-Cells!AA18))-AY18</f>
        <v>0</v>
      </c>
      <c r="AB19">
        <f>AB18+Q18-MIN(AB18,Data!$D$13*(Data!$D$18-Cells!AC18))</f>
        <v>0</v>
      </c>
      <c r="AC19">
        <f>AC18+MIN(AB18,Data!$D$13*(Data!$D$18-Cells!AC18))-MIN(AC18,Data!$D$13*(Data!$D$18-Cells!AD18))</f>
        <v>0</v>
      </c>
      <c r="AD19">
        <f>AD18+MIN(AC18,Data!$D$13*(Data!$D$18-Cells!AD18))-MIN(AD18,Data!$D$13*(Data!$D$18-Cells!AE18))</f>
        <v>0</v>
      </c>
      <c r="AE19">
        <f>AE18+MIN(AD18,Data!$D$13*(Data!$D$18-Cells!AE18))-MIN(AE18,Data!$D$13*(Data!$D$18-Cells!AF18))</f>
        <v>0</v>
      </c>
      <c r="AF19">
        <f>AF18+MIN(AE18,Data!$D$13*(Data!$D$18-Cells!AF18))-MIN(AF18,Data!$D$13*(Data!$D$18-Cells!AG18))</f>
        <v>0</v>
      </c>
      <c r="AG19">
        <f>AG18+MIN(AF18,Data!$D$13*(Data!$D$18-Cells!AG18))-MIN(AG18,Data!$D$13*(Data!$D$18-Cells!AH18))</f>
        <v>0</v>
      </c>
      <c r="AH19">
        <f>AH18+MIN(AG18,Data!$D$13*(Data!$D$18-Cells!AH18))-MIN(AH18,Data!$D$13*(Data!$D$18-Cells!AI18))</f>
        <v>0</v>
      </c>
      <c r="AI19">
        <f>AI18+MIN(AH18,Data!$D$13*(Data!$D$18-Cells!AI18))-MIN(AI18,Data!$D$13*(Data!$D$18-Cells!AJ18))</f>
        <v>0</v>
      </c>
      <c r="AJ19">
        <f>AJ18+MIN(AI18,Data!$D$13*(Data!$D$18-Cells!AJ18))-MIN(AJ18,Data!$D$13*(Data!$D$18-Cells!AK18))</f>
        <v>0</v>
      </c>
      <c r="AK19">
        <f>AK18+MIN(AJ18,Data!$D$13*(Data!$D$18-Cells!AK18))-AZ18</f>
        <v>0</v>
      </c>
      <c r="AL19">
        <f>AL18+BA18-MIN(AL18,Data!$E$13*(Data!$E$18-Cells!AM18))</f>
        <v>0</v>
      </c>
      <c r="AM19">
        <f>AM18+MIN(AL18,Data!$E$13*(Data!$E$18-Cells!AM18))-MIN(AM18,Data!$E$13*(Data!$E$18-Cells!AN18))</f>
        <v>0</v>
      </c>
      <c r="AN19">
        <f>AN18+MIN(AM18,Data!$E$13*(Data!$E$18-Cells!AN18))-MIN(AN18,Data!$E$13*(Data!$E$18-Cells!AO18))</f>
        <v>0</v>
      </c>
      <c r="AO19">
        <f>AO18+MIN(AN18,Data!$E$13*(Data!$E$18-Cells!AO18))-MIN(AO18,Data!$E$13*(Data!$E$18-Cells!AP18))</f>
        <v>0</v>
      </c>
      <c r="AP19">
        <f>AP18+MIN(AO18,Data!$E$13*(Data!$E$18-Cells!AP18))-MIN(AP18,Data!$E$13*(Data!$E$18-Cells!AQ18))</f>
        <v>0</v>
      </c>
      <c r="AQ19">
        <f>AQ18+MIN(AP18,Data!$E$13*(Data!$E$18-Cells!AQ18))-MIN(AQ18,Data!$E$13*(Data!$E$18-Cells!AR18))</f>
        <v>0</v>
      </c>
      <c r="AR19">
        <f>AR18+MIN(AQ18,Data!$E$13*(Data!$E$18-Cells!AR18))-MIN(AR18,Data!$E$13*(Data!$E$18-Cells!AS18))</f>
        <v>0</v>
      </c>
      <c r="AS19">
        <f>AS18+MIN(AR18,Data!$E$13*(Data!$E$18-Cells!AS18))-MIN(AS18,Data!$E$13*(Data!$E$18-Cells!AT18))</f>
        <v>0</v>
      </c>
      <c r="AT19">
        <f>AT18+MIN(AS18,Data!$E$13*(Data!$E$18-Cells!AT18))-MIN(AT18,Data!$E$13*(Data!$E$18-Cells!AU18))</f>
        <v>0</v>
      </c>
      <c r="AU19">
        <f>AU18+MIN(AT18,Data!$E$13*(Data!$E$18-Cells!AU18))-MIN(AU18,Data!$E$13*(Data!$E$18-Cells!AW18))</f>
        <v>0</v>
      </c>
      <c r="AV19">
        <f>MIN(AA19,Data!$C$17)</f>
        <v>0</v>
      </c>
      <c r="AW19">
        <f>MIN(AK19,Data!$D$17)</f>
        <v>0</v>
      </c>
      <c r="AX19">
        <f>MIN(Data!$E$19*(Data!$E$18-AL19),Data!$E$17)</f>
        <v>2.5</v>
      </c>
      <c r="AY19">
        <f t="shared" si="1"/>
        <v>0</v>
      </c>
      <c r="AZ19">
        <f t="shared" si="2"/>
        <v>0</v>
      </c>
      <c r="BA19">
        <f t="shared" si="3"/>
        <v>0</v>
      </c>
      <c r="BB19">
        <f t="shared" si="4"/>
        <v>0</v>
      </c>
      <c r="BC19">
        <f t="shared" si="5"/>
        <v>0</v>
      </c>
      <c r="BD19">
        <f t="shared" si="6"/>
        <v>0</v>
      </c>
      <c r="BE19">
        <f>Data!$C$18-Cells!BB19/Data!$B$7*Data!$B$6/3600</f>
        <v>7.5</v>
      </c>
    </row>
    <row r="20" spans="1:57">
      <c r="A20">
        <f t="shared" si="7"/>
        <v>17</v>
      </c>
      <c r="B20">
        <f>B19+Data!$B$17-MIN(B19,Data!$B$13*(Data!$B$18-Cells!C19))</f>
        <v>3</v>
      </c>
      <c r="C20">
        <f>C19+MIN(B19,Data!$B$13*(Data!$B$18-Cells!C19))-MIN(C19,Data!$B$13*(Data!$B$18-Cells!D19))</f>
        <v>3</v>
      </c>
      <c r="D20">
        <f>D19+MIN(C19,Data!$B$13*(Data!$B$18-Cells!D19))-MIN(D19,Data!$B$13*(Data!$B$18-Cells!E19))</f>
        <v>3</v>
      </c>
      <c r="E20">
        <f>E19+MIN(D19,Data!$B$13*(Data!$B$18-Cells!E19))-MIN(E19,Data!$B$13*(Data!$B$18-Cells!F19))</f>
        <v>3.0078125</v>
      </c>
      <c r="F20">
        <f>F19+MIN(E19,Data!$B$13*(Data!$B$18-Cells!F19))-MIN(F19,Data!$B$13*(Data!$B$18-Cells!G19))</f>
        <v>3.0625</v>
      </c>
      <c r="G20">
        <f>G19+MIN(F19,Data!$B$13*(Data!$B$18-Cells!G19))-MIN(G19,Data!$B$13*(Data!$B$18-Cells!H19))</f>
        <v>3.2265625</v>
      </c>
      <c r="H20">
        <f>H19+MIN(G19,Data!$B$13*(Data!$B$18-Cells!H19))-MIN(H19,Data!$B$13*(Data!$B$18-Cells!I19))</f>
        <v>3.5</v>
      </c>
      <c r="I20">
        <f>I19+MIN(H19,Data!$B$13*(Data!$B$18-Cells!I19))-MIN(I19,Data!$B$13*(Data!$B$18-Cells!J19))</f>
        <v>3.7734375</v>
      </c>
      <c r="J20">
        <f>J19+MIN(I19,Data!$B$13*(Data!$B$18-Cells!J19))-MIN(J19,Data!$B$13*(Data!$B$18-Cells!K19))</f>
        <v>3.9375</v>
      </c>
      <c r="K20">
        <f>K19+MIN(J19,Data!$B$13*(Data!$B$18-Cells!K19))-MIN(K19,Data!$B$17)*L19</f>
        <v>3.9921875</v>
      </c>
      <c r="L20">
        <f>MIN(1,N20/MAX(0.001,M20*(1-Data!$B$8)),O20/MAX(0.001,M20*Data!$B$8))</f>
        <v>0.83333333333333337</v>
      </c>
      <c r="M20">
        <f>MIN(K20,Data!$B$17)</f>
        <v>3</v>
      </c>
      <c r="N20">
        <f>MIN(Data!$C$17,Data!$C$19*(Data!$C$18-Cells!R20))</f>
        <v>2.5</v>
      </c>
      <c r="O20">
        <f>MIN(Data!$D$17,Data!$D$19*(Data!$D$18-Cells!AB20))</f>
        <v>0.5</v>
      </c>
      <c r="P20">
        <f>MIN(Data!$B$17,Cells!K20)*(1-Data!$B$8)*Cells!L20</f>
        <v>2.5</v>
      </c>
      <c r="Q20">
        <f>MIN(Data!$B$17,Cells!K20)*(Data!$B$8)*Cells!L20</f>
        <v>0</v>
      </c>
      <c r="R20">
        <f>R19+MIN(Data!$B$17,Cells!K19)*(1-Data!$B$8)*Cells!L19-MIN(R19,Data!$C$13*(Data!$C$18-Cells!S19))</f>
        <v>2.5</v>
      </c>
      <c r="S20">
        <f>S19+MIN(R19,Data!$C$13*(Data!$C$18-Cells!S19))-MIN(S19,Data!$C$13*(Data!$C$18-Cells!T19))</f>
        <v>2.5</v>
      </c>
      <c r="T20">
        <f>T19+MIN(S19,Data!$C$13*(Data!$C$18-Cells!T19))-MIN(T19,Data!$C$13*(Data!$C$18-Cells!U19))</f>
        <v>2.5</v>
      </c>
      <c r="U20">
        <f>U19+MIN(T19,Data!$C$13*(Data!$C$18-Cells!U19))-MIN(U19,Data!$C$13*(Data!$C$18-Cells!V19))</f>
        <v>2.5</v>
      </c>
      <c r="V20">
        <f>V19+MIN(U19,Data!$C$13*(Data!$C$18-Cells!V19))-MIN(V19,Data!$C$13*(Data!$C$18-Cells!W19))</f>
        <v>2.5</v>
      </c>
      <c r="W20">
        <f>W19+MIN(V19,Data!$C$13*(Data!$C$18-Cells!W19))-MIN(W19,Data!$C$13*(Data!$C$18-Cells!X19))</f>
        <v>2.5</v>
      </c>
      <c r="X20">
        <f>X19+MIN(W19,Data!$C$13*(Data!$C$18-Cells!X19))-MIN(X19,Data!$C$13*(Data!$C$18-Cells!Y19))</f>
        <v>2.5</v>
      </c>
      <c r="Y20">
        <f>Y19+MIN(X19,Data!$C$13*(Data!$C$18-Cells!Y19))-MIN(Y19,Data!$C$13*(Data!$C$18-Cells!Z19))</f>
        <v>0</v>
      </c>
      <c r="Z20">
        <f>Z19+MIN(Y19,Data!$C$13*(Data!$C$18-Cells!Z19))-MIN(Z19,Data!$C$13*(Data!$C$18-Cells!AA19))</f>
        <v>0</v>
      </c>
      <c r="AA20">
        <f>AA19+MIN(Z19,Data!$C$13*(Data!$C$18-Cells!AA19))-AY19</f>
        <v>0</v>
      </c>
      <c r="AB20">
        <f>AB19+Q19-MIN(AB19,Data!$D$13*(Data!$D$18-Cells!AC19))</f>
        <v>0</v>
      </c>
      <c r="AC20">
        <f>AC19+MIN(AB19,Data!$D$13*(Data!$D$18-Cells!AC19))-MIN(AC19,Data!$D$13*(Data!$D$18-Cells!AD19))</f>
        <v>0</v>
      </c>
      <c r="AD20">
        <f>AD19+MIN(AC19,Data!$D$13*(Data!$D$18-Cells!AD19))-MIN(AD19,Data!$D$13*(Data!$D$18-Cells!AE19))</f>
        <v>0</v>
      </c>
      <c r="AE20">
        <f>AE19+MIN(AD19,Data!$D$13*(Data!$D$18-Cells!AE19))-MIN(AE19,Data!$D$13*(Data!$D$18-Cells!AF19))</f>
        <v>0</v>
      </c>
      <c r="AF20">
        <f>AF19+MIN(AE19,Data!$D$13*(Data!$D$18-Cells!AF19))-MIN(AF19,Data!$D$13*(Data!$D$18-Cells!AG19))</f>
        <v>0</v>
      </c>
      <c r="AG20">
        <f>AG19+MIN(AF19,Data!$D$13*(Data!$D$18-Cells!AG19))-MIN(AG19,Data!$D$13*(Data!$D$18-Cells!AH19))</f>
        <v>0</v>
      </c>
      <c r="AH20">
        <f>AH19+MIN(AG19,Data!$D$13*(Data!$D$18-Cells!AH19))-MIN(AH19,Data!$D$13*(Data!$D$18-Cells!AI19))</f>
        <v>0</v>
      </c>
      <c r="AI20">
        <f>AI19+MIN(AH19,Data!$D$13*(Data!$D$18-Cells!AI19))-MIN(AI19,Data!$D$13*(Data!$D$18-Cells!AJ19))</f>
        <v>0</v>
      </c>
      <c r="AJ20">
        <f>AJ19+MIN(AI19,Data!$D$13*(Data!$D$18-Cells!AJ19))-MIN(AJ19,Data!$D$13*(Data!$D$18-Cells!AK19))</f>
        <v>0</v>
      </c>
      <c r="AK20">
        <f>AK19+MIN(AJ19,Data!$D$13*(Data!$D$18-Cells!AK19))-AZ19</f>
        <v>0</v>
      </c>
      <c r="AL20">
        <f>AL19+BA19-MIN(AL19,Data!$E$13*(Data!$E$18-Cells!AM19))</f>
        <v>0</v>
      </c>
      <c r="AM20">
        <f>AM19+MIN(AL19,Data!$E$13*(Data!$E$18-Cells!AM19))-MIN(AM19,Data!$E$13*(Data!$E$18-Cells!AN19))</f>
        <v>0</v>
      </c>
      <c r="AN20">
        <f>AN19+MIN(AM19,Data!$E$13*(Data!$E$18-Cells!AN19))-MIN(AN19,Data!$E$13*(Data!$E$18-Cells!AO19))</f>
        <v>0</v>
      </c>
      <c r="AO20">
        <f>AO19+MIN(AN19,Data!$E$13*(Data!$E$18-Cells!AO19))-MIN(AO19,Data!$E$13*(Data!$E$18-Cells!AP19))</f>
        <v>0</v>
      </c>
      <c r="AP20">
        <f>AP19+MIN(AO19,Data!$E$13*(Data!$E$18-Cells!AP19))-MIN(AP19,Data!$E$13*(Data!$E$18-Cells!AQ19))</f>
        <v>0</v>
      </c>
      <c r="AQ20">
        <f>AQ19+MIN(AP19,Data!$E$13*(Data!$E$18-Cells!AQ19))-MIN(AQ19,Data!$E$13*(Data!$E$18-Cells!AR19))</f>
        <v>0</v>
      </c>
      <c r="AR20">
        <f>AR19+MIN(AQ19,Data!$E$13*(Data!$E$18-Cells!AR19))-MIN(AR19,Data!$E$13*(Data!$E$18-Cells!AS19))</f>
        <v>0</v>
      </c>
      <c r="AS20">
        <f>AS19+MIN(AR19,Data!$E$13*(Data!$E$18-Cells!AS19))-MIN(AS19,Data!$E$13*(Data!$E$18-Cells!AT19))</f>
        <v>0</v>
      </c>
      <c r="AT20">
        <f>AT19+MIN(AS19,Data!$E$13*(Data!$E$18-Cells!AT19))-MIN(AT19,Data!$E$13*(Data!$E$18-Cells!AU19))</f>
        <v>0</v>
      </c>
      <c r="AU20">
        <f>AU19+MIN(AT19,Data!$E$13*(Data!$E$18-Cells!AU19))-MIN(AU19,Data!$E$13*(Data!$E$18-Cells!AW19))</f>
        <v>0</v>
      </c>
      <c r="AV20">
        <f>MIN(AA20,Data!$C$17)</f>
        <v>0</v>
      </c>
      <c r="AW20">
        <f>MIN(AK20,Data!$D$17)</f>
        <v>0</v>
      </c>
      <c r="AX20">
        <f>MIN(Data!$E$19*(Data!$E$18-AL20),Data!$E$17)</f>
        <v>2.5</v>
      </c>
      <c r="AY20">
        <f t="shared" si="1"/>
        <v>0</v>
      </c>
      <c r="AZ20">
        <f t="shared" si="2"/>
        <v>0</v>
      </c>
      <c r="BA20">
        <f t="shared" si="3"/>
        <v>0</v>
      </c>
      <c r="BB20">
        <f t="shared" si="4"/>
        <v>0</v>
      </c>
      <c r="BC20">
        <f t="shared" si="5"/>
        <v>0</v>
      </c>
      <c r="BD20">
        <f t="shared" si="6"/>
        <v>0</v>
      </c>
      <c r="BE20">
        <f>Data!$C$18-Cells!BB20/Data!$B$7*Data!$B$6/3600</f>
        <v>7.5</v>
      </c>
    </row>
    <row r="21" spans="1:57">
      <c r="A21">
        <f t="shared" ref="A21:A70" si="8">A20+1</f>
        <v>18</v>
      </c>
      <c r="B21">
        <f>B20+Data!$B$17-MIN(B20,Data!$B$13*(Data!$B$18-Cells!C20))</f>
        <v>3</v>
      </c>
      <c r="C21">
        <f>C20+MIN(B20,Data!$B$13*(Data!$B$18-Cells!C20))-MIN(C20,Data!$B$13*(Data!$B$18-Cells!D20))</f>
        <v>3</v>
      </c>
      <c r="D21">
        <f>D20+MIN(C20,Data!$B$13*(Data!$B$18-Cells!D20))-MIN(D20,Data!$B$13*(Data!$B$18-Cells!E20))</f>
        <v>3.00390625</v>
      </c>
      <c r="E21">
        <f>E20+MIN(D20,Data!$B$13*(Data!$B$18-Cells!E20))-MIN(E20,Data!$B$13*(Data!$B$18-Cells!F20))</f>
        <v>3.03515625</v>
      </c>
      <c r="F21">
        <f>F20+MIN(E20,Data!$B$13*(Data!$B$18-Cells!F20))-MIN(F20,Data!$B$13*(Data!$B$18-Cells!G20))</f>
        <v>3.14453125</v>
      </c>
      <c r="G21">
        <f>G20+MIN(F20,Data!$B$13*(Data!$B$18-Cells!G20))-MIN(G20,Data!$B$13*(Data!$B$18-Cells!H20))</f>
        <v>3.36328125</v>
      </c>
      <c r="H21">
        <f>H20+MIN(G20,Data!$B$13*(Data!$B$18-Cells!H20))-MIN(H20,Data!$B$13*(Data!$B$18-Cells!I20))</f>
        <v>3.63671875</v>
      </c>
      <c r="I21">
        <f>I20+MIN(H20,Data!$B$13*(Data!$B$18-Cells!I20))-MIN(I20,Data!$B$13*(Data!$B$18-Cells!J20))</f>
        <v>3.85546875</v>
      </c>
      <c r="J21">
        <f>J20+MIN(I20,Data!$B$13*(Data!$B$18-Cells!J20))-MIN(J20,Data!$B$13*(Data!$B$18-Cells!K20))</f>
        <v>3.96484375</v>
      </c>
      <c r="K21">
        <f>K20+MIN(J20,Data!$B$13*(Data!$B$18-Cells!K20))-MIN(K20,Data!$B$17)*L20</f>
        <v>3.99609375</v>
      </c>
      <c r="L21">
        <f>MIN(1,N21/MAX(0.001,M21*(1-Data!$B$8)),O21/MAX(0.001,M21*Data!$B$8))</f>
        <v>0.83333333333333337</v>
      </c>
      <c r="M21">
        <f>MIN(K21,Data!$B$17)</f>
        <v>3</v>
      </c>
      <c r="N21">
        <f>MIN(Data!$C$17,Data!$C$19*(Data!$C$18-Cells!R21))</f>
        <v>2.5</v>
      </c>
      <c r="O21">
        <f>MIN(Data!$D$17,Data!$D$19*(Data!$D$18-Cells!AB21))</f>
        <v>0.5</v>
      </c>
      <c r="P21">
        <f>MIN(Data!$B$17,Cells!K21)*(1-Data!$B$8)*Cells!L21</f>
        <v>2.5</v>
      </c>
      <c r="Q21">
        <f>MIN(Data!$B$17,Cells!K21)*(Data!$B$8)*Cells!L21</f>
        <v>0</v>
      </c>
      <c r="R21">
        <f>R20+MIN(Data!$B$17,Cells!K20)*(1-Data!$B$8)*Cells!L20-MIN(R20,Data!$C$13*(Data!$C$18-Cells!S20))</f>
        <v>2.5</v>
      </c>
      <c r="S21">
        <f>S20+MIN(R20,Data!$C$13*(Data!$C$18-Cells!S20))-MIN(S20,Data!$C$13*(Data!$C$18-Cells!T20))</f>
        <v>2.5</v>
      </c>
      <c r="T21">
        <f>T20+MIN(S20,Data!$C$13*(Data!$C$18-Cells!T20))-MIN(T20,Data!$C$13*(Data!$C$18-Cells!U20))</f>
        <v>2.5</v>
      </c>
      <c r="U21">
        <f>U20+MIN(T20,Data!$C$13*(Data!$C$18-Cells!U20))-MIN(U20,Data!$C$13*(Data!$C$18-Cells!V20))</f>
        <v>2.5</v>
      </c>
      <c r="V21">
        <f>V20+MIN(U20,Data!$C$13*(Data!$C$18-Cells!V20))-MIN(V20,Data!$C$13*(Data!$C$18-Cells!W20))</f>
        <v>2.5</v>
      </c>
      <c r="W21">
        <f>W20+MIN(V20,Data!$C$13*(Data!$C$18-Cells!W20))-MIN(W20,Data!$C$13*(Data!$C$18-Cells!X20))</f>
        <v>2.5</v>
      </c>
      <c r="X21">
        <f>X20+MIN(W20,Data!$C$13*(Data!$C$18-Cells!X20))-MIN(X20,Data!$C$13*(Data!$C$18-Cells!Y20))</f>
        <v>2.5</v>
      </c>
      <c r="Y21">
        <f>Y20+MIN(X20,Data!$C$13*(Data!$C$18-Cells!Y20))-MIN(Y20,Data!$C$13*(Data!$C$18-Cells!Z20))</f>
        <v>2.5</v>
      </c>
      <c r="Z21">
        <f>Z20+MIN(Y20,Data!$C$13*(Data!$C$18-Cells!Z20))-MIN(Z20,Data!$C$13*(Data!$C$18-Cells!AA20))</f>
        <v>0</v>
      </c>
      <c r="AA21">
        <f>AA20+MIN(Z20,Data!$C$13*(Data!$C$18-Cells!AA20))-AY20</f>
        <v>0</v>
      </c>
      <c r="AB21">
        <f>AB20+Q20-MIN(AB20,Data!$D$13*(Data!$D$18-Cells!AC20))</f>
        <v>0</v>
      </c>
      <c r="AC21">
        <f>AC20+MIN(AB20,Data!$D$13*(Data!$D$18-Cells!AC20))-MIN(AC20,Data!$D$13*(Data!$D$18-Cells!AD20))</f>
        <v>0</v>
      </c>
      <c r="AD21">
        <f>AD20+MIN(AC20,Data!$D$13*(Data!$D$18-Cells!AD20))-MIN(AD20,Data!$D$13*(Data!$D$18-Cells!AE20))</f>
        <v>0</v>
      </c>
      <c r="AE21">
        <f>AE20+MIN(AD20,Data!$D$13*(Data!$D$18-Cells!AE20))-MIN(AE20,Data!$D$13*(Data!$D$18-Cells!AF20))</f>
        <v>0</v>
      </c>
      <c r="AF21">
        <f>AF20+MIN(AE20,Data!$D$13*(Data!$D$18-Cells!AF20))-MIN(AF20,Data!$D$13*(Data!$D$18-Cells!AG20))</f>
        <v>0</v>
      </c>
      <c r="AG21">
        <f>AG20+MIN(AF20,Data!$D$13*(Data!$D$18-Cells!AG20))-MIN(AG20,Data!$D$13*(Data!$D$18-Cells!AH20))</f>
        <v>0</v>
      </c>
      <c r="AH21">
        <f>AH20+MIN(AG20,Data!$D$13*(Data!$D$18-Cells!AH20))-MIN(AH20,Data!$D$13*(Data!$D$18-Cells!AI20))</f>
        <v>0</v>
      </c>
      <c r="AI21">
        <f>AI20+MIN(AH20,Data!$D$13*(Data!$D$18-Cells!AI20))-MIN(AI20,Data!$D$13*(Data!$D$18-Cells!AJ20))</f>
        <v>0</v>
      </c>
      <c r="AJ21">
        <f>AJ20+MIN(AI20,Data!$D$13*(Data!$D$18-Cells!AJ20))-MIN(AJ20,Data!$D$13*(Data!$D$18-Cells!AK20))</f>
        <v>0</v>
      </c>
      <c r="AK21">
        <f>AK20+MIN(AJ20,Data!$D$13*(Data!$D$18-Cells!AK20))-AZ20</f>
        <v>0</v>
      </c>
      <c r="AL21">
        <f>AL20+BA20-MIN(AL20,Data!$E$13*(Data!$E$18-Cells!AM20))</f>
        <v>0</v>
      </c>
      <c r="AM21">
        <f>AM20+MIN(AL20,Data!$E$13*(Data!$E$18-Cells!AM20))-MIN(AM20,Data!$E$13*(Data!$E$18-Cells!AN20))</f>
        <v>0</v>
      </c>
      <c r="AN21">
        <f>AN20+MIN(AM20,Data!$E$13*(Data!$E$18-Cells!AN20))-MIN(AN20,Data!$E$13*(Data!$E$18-Cells!AO20))</f>
        <v>0</v>
      </c>
      <c r="AO21">
        <f>AO20+MIN(AN20,Data!$E$13*(Data!$E$18-Cells!AO20))-MIN(AO20,Data!$E$13*(Data!$E$18-Cells!AP20))</f>
        <v>0</v>
      </c>
      <c r="AP21">
        <f>AP20+MIN(AO20,Data!$E$13*(Data!$E$18-Cells!AP20))-MIN(AP20,Data!$E$13*(Data!$E$18-Cells!AQ20))</f>
        <v>0</v>
      </c>
      <c r="AQ21">
        <f>AQ20+MIN(AP20,Data!$E$13*(Data!$E$18-Cells!AQ20))-MIN(AQ20,Data!$E$13*(Data!$E$18-Cells!AR20))</f>
        <v>0</v>
      </c>
      <c r="AR21">
        <f>AR20+MIN(AQ20,Data!$E$13*(Data!$E$18-Cells!AR20))-MIN(AR20,Data!$E$13*(Data!$E$18-Cells!AS20))</f>
        <v>0</v>
      </c>
      <c r="AS21">
        <f>AS20+MIN(AR20,Data!$E$13*(Data!$E$18-Cells!AS20))-MIN(AS20,Data!$E$13*(Data!$E$18-Cells!AT20))</f>
        <v>0</v>
      </c>
      <c r="AT21">
        <f>AT20+MIN(AS20,Data!$E$13*(Data!$E$18-Cells!AT20))-MIN(AT20,Data!$E$13*(Data!$E$18-Cells!AU20))</f>
        <v>0</v>
      </c>
      <c r="AU21">
        <f>AU20+MIN(AT20,Data!$E$13*(Data!$E$18-Cells!AU20))-MIN(AU20,Data!$E$13*(Data!$E$18-Cells!AW20))</f>
        <v>0</v>
      </c>
      <c r="AV21">
        <f>MIN(AA21,Data!$C$17)</f>
        <v>0</v>
      </c>
      <c r="AW21">
        <f>MIN(AK21,Data!$D$17)</f>
        <v>0</v>
      </c>
      <c r="AX21">
        <f>MIN(Data!$E$19*(Data!$E$18-AL21),Data!$E$17)</f>
        <v>2.5</v>
      </c>
      <c r="AY21">
        <f t="shared" si="1"/>
        <v>0</v>
      </c>
      <c r="AZ21">
        <f t="shared" si="2"/>
        <v>0</v>
      </c>
      <c r="BA21">
        <f t="shared" si="3"/>
        <v>0</v>
      </c>
      <c r="BB21">
        <f t="shared" si="4"/>
        <v>0</v>
      </c>
      <c r="BC21">
        <f t="shared" si="5"/>
        <v>0</v>
      </c>
      <c r="BD21">
        <f t="shared" si="6"/>
        <v>0</v>
      </c>
      <c r="BE21">
        <f>Data!$C$18-Cells!BB21/Data!$B$7*Data!$B$6/3600</f>
        <v>7.5</v>
      </c>
    </row>
    <row r="22" spans="1:57">
      <c r="A22">
        <f t="shared" si="8"/>
        <v>19</v>
      </c>
      <c r="B22">
        <f>B21+Data!$B$17-MIN(B21,Data!$B$13*(Data!$B$18-Cells!C21))</f>
        <v>3</v>
      </c>
      <c r="C22">
        <f>C21+MIN(B21,Data!$B$13*(Data!$B$18-Cells!C21))-MIN(C21,Data!$B$13*(Data!$B$18-Cells!D21))</f>
        <v>3.001953125</v>
      </c>
      <c r="D22">
        <f>D21+MIN(C21,Data!$B$13*(Data!$B$18-Cells!D21))-MIN(D21,Data!$B$13*(Data!$B$18-Cells!E21))</f>
        <v>3.01953125</v>
      </c>
      <c r="E22">
        <f>E21+MIN(D21,Data!$B$13*(Data!$B$18-Cells!E21))-MIN(E21,Data!$B$13*(Data!$B$18-Cells!F21))</f>
        <v>3.08984375</v>
      </c>
      <c r="F22">
        <f>F21+MIN(E21,Data!$B$13*(Data!$B$18-Cells!F21))-MIN(F21,Data!$B$13*(Data!$B$18-Cells!G21))</f>
        <v>3.25390625</v>
      </c>
      <c r="G22">
        <f>G21+MIN(F21,Data!$B$13*(Data!$B$18-Cells!G21))-MIN(G21,Data!$B$13*(Data!$B$18-Cells!H21))</f>
        <v>3.5</v>
      </c>
      <c r="H22">
        <f>H21+MIN(G21,Data!$B$13*(Data!$B$18-Cells!H21))-MIN(H21,Data!$B$13*(Data!$B$18-Cells!I21))</f>
        <v>3.74609375</v>
      </c>
      <c r="I22">
        <f>I21+MIN(H21,Data!$B$13*(Data!$B$18-Cells!I21))-MIN(I21,Data!$B$13*(Data!$B$18-Cells!J21))</f>
        <v>3.91015625</v>
      </c>
      <c r="J22">
        <f>J21+MIN(I21,Data!$B$13*(Data!$B$18-Cells!J21))-MIN(J21,Data!$B$13*(Data!$B$18-Cells!K21))</f>
        <v>3.98046875</v>
      </c>
      <c r="K22">
        <f>K21+MIN(J21,Data!$B$13*(Data!$B$18-Cells!K21))-MIN(K21,Data!$B$17)*L21</f>
        <v>3.998046875</v>
      </c>
      <c r="L22">
        <f>MIN(1,N22/MAX(0.001,M22*(1-Data!$B$8)),O22/MAX(0.001,M22*Data!$B$8))</f>
        <v>0.83333333333333337</v>
      </c>
      <c r="M22">
        <f>MIN(K22,Data!$B$17)</f>
        <v>3</v>
      </c>
      <c r="N22">
        <f>MIN(Data!$C$17,Data!$C$19*(Data!$C$18-Cells!R22))</f>
        <v>2.5</v>
      </c>
      <c r="O22">
        <f>MIN(Data!$D$17,Data!$D$19*(Data!$D$18-Cells!AB22))</f>
        <v>0.5</v>
      </c>
      <c r="P22">
        <f>MIN(Data!$B$17,Cells!K22)*(1-Data!$B$8)*Cells!L22</f>
        <v>2.5</v>
      </c>
      <c r="Q22">
        <f>MIN(Data!$B$17,Cells!K22)*(Data!$B$8)*Cells!L22</f>
        <v>0</v>
      </c>
      <c r="R22">
        <f>R21+MIN(Data!$B$17,Cells!K21)*(1-Data!$B$8)*Cells!L21-MIN(R21,Data!$C$13*(Data!$C$18-Cells!S21))</f>
        <v>2.5</v>
      </c>
      <c r="S22">
        <f>S21+MIN(R21,Data!$C$13*(Data!$C$18-Cells!S21))-MIN(S21,Data!$C$13*(Data!$C$18-Cells!T21))</f>
        <v>2.5</v>
      </c>
      <c r="T22">
        <f>T21+MIN(S21,Data!$C$13*(Data!$C$18-Cells!T21))-MIN(T21,Data!$C$13*(Data!$C$18-Cells!U21))</f>
        <v>2.5</v>
      </c>
      <c r="U22">
        <f>U21+MIN(T21,Data!$C$13*(Data!$C$18-Cells!U21))-MIN(U21,Data!$C$13*(Data!$C$18-Cells!V21))</f>
        <v>2.5</v>
      </c>
      <c r="V22">
        <f>V21+MIN(U21,Data!$C$13*(Data!$C$18-Cells!V21))-MIN(V21,Data!$C$13*(Data!$C$18-Cells!W21))</f>
        <v>2.5</v>
      </c>
      <c r="W22">
        <f>W21+MIN(V21,Data!$C$13*(Data!$C$18-Cells!W21))-MIN(W21,Data!$C$13*(Data!$C$18-Cells!X21))</f>
        <v>2.5</v>
      </c>
      <c r="X22">
        <f>X21+MIN(W21,Data!$C$13*(Data!$C$18-Cells!X21))-MIN(X21,Data!$C$13*(Data!$C$18-Cells!Y21))</f>
        <v>2.5</v>
      </c>
      <c r="Y22">
        <f>Y21+MIN(X21,Data!$C$13*(Data!$C$18-Cells!Y21))-MIN(Y21,Data!$C$13*(Data!$C$18-Cells!Z21))</f>
        <v>2.5</v>
      </c>
      <c r="Z22">
        <f>Z21+MIN(Y21,Data!$C$13*(Data!$C$18-Cells!Z21))-MIN(Z21,Data!$C$13*(Data!$C$18-Cells!AA21))</f>
        <v>2.5</v>
      </c>
      <c r="AA22">
        <f>AA21+MIN(Z21,Data!$C$13*(Data!$C$18-Cells!AA21))-AY21</f>
        <v>0</v>
      </c>
      <c r="AB22">
        <f>AB21+Q21-MIN(AB21,Data!$D$13*(Data!$D$18-Cells!AC21))</f>
        <v>0</v>
      </c>
      <c r="AC22">
        <f>AC21+MIN(AB21,Data!$D$13*(Data!$D$18-Cells!AC21))-MIN(AC21,Data!$D$13*(Data!$D$18-Cells!AD21))</f>
        <v>0</v>
      </c>
      <c r="AD22">
        <f>AD21+MIN(AC21,Data!$D$13*(Data!$D$18-Cells!AD21))-MIN(AD21,Data!$D$13*(Data!$D$18-Cells!AE21))</f>
        <v>0</v>
      </c>
      <c r="AE22">
        <f>AE21+MIN(AD21,Data!$D$13*(Data!$D$18-Cells!AE21))-MIN(AE21,Data!$D$13*(Data!$D$18-Cells!AF21))</f>
        <v>0</v>
      </c>
      <c r="AF22">
        <f>AF21+MIN(AE21,Data!$D$13*(Data!$D$18-Cells!AF21))-MIN(AF21,Data!$D$13*(Data!$D$18-Cells!AG21))</f>
        <v>0</v>
      </c>
      <c r="AG22">
        <f>AG21+MIN(AF21,Data!$D$13*(Data!$D$18-Cells!AG21))-MIN(AG21,Data!$D$13*(Data!$D$18-Cells!AH21))</f>
        <v>0</v>
      </c>
      <c r="AH22">
        <f>AH21+MIN(AG21,Data!$D$13*(Data!$D$18-Cells!AH21))-MIN(AH21,Data!$D$13*(Data!$D$18-Cells!AI21))</f>
        <v>0</v>
      </c>
      <c r="AI22">
        <f>AI21+MIN(AH21,Data!$D$13*(Data!$D$18-Cells!AI21))-MIN(AI21,Data!$D$13*(Data!$D$18-Cells!AJ21))</f>
        <v>0</v>
      </c>
      <c r="AJ22">
        <f>AJ21+MIN(AI21,Data!$D$13*(Data!$D$18-Cells!AJ21))-MIN(AJ21,Data!$D$13*(Data!$D$18-Cells!AK21))</f>
        <v>0</v>
      </c>
      <c r="AK22">
        <f>AK21+MIN(AJ21,Data!$D$13*(Data!$D$18-Cells!AK21))-AZ21</f>
        <v>0</v>
      </c>
      <c r="AL22">
        <f>AL21+BA21-MIN(AL21,Data!$E$13*(Data!$E$18-Cells!AM21))</f>
        <v>0</v>
      </c>
      <c r="AM22">
        <f>AM21+MIN(AL21,Data!$E$13*(Data!$E$18-Cells!AM21))-MIN(AM21,Data!$E$13*(Data!$E$18-Cells!AN21))</f>
        <v>0</v>
      </c>
      <c r="AN22">
        <f>AN21+MIN(AM21,Data!$E$13*(Data!$E$18-Cells!AN21))-MIN(AN21,Data!$E$13*(Data!$E$18-Cells!AO21))</f>
        <v>0</v>
      </c>
      <c r="AO22">
        <f>AO21+MIN(AN21,Data!$E$13*(Data!$E$18-Cells!AO21))-MIN(AO21,Data!$E$13*(Data!$E$18-Cells!AP21))</f>
        <v>0</v>
      </c>
      <c r="AP22">
        <f>AP21+MIN(AO21,Data!$E$13*(Data!$E$18-Cells!AP21))-MIN(AP21,Data!$E$13*(Data!$E$18-Cells!AQ21))</f>
        <v>0</v>
      </c>
      <c r="AQ22">
        <f>AQ21+MIN(AP21,Data!$E$13*(Data!$E$18-Cells!AQ21))-MIN(AQ21,Data!$E$13*(Data!$E$18-Cells!AR21))</f>
        <v>0</v>
      </c>
      <c r="AR22">
        <f>AR21+MIN(AQ21,Data!$E$13*(Data!$E$18-Cells!AR21))-MIN(AR21,Data!$E$13*(Data!$E$18-Cells!AS21))</f>
        <v>0</v>
      </c>
      <c r="AS22">
        <f>AS21+MIN(AR21,Data!$E$13*(Data!$E$18-Cells!AS21))-MIN(AS21,Data!$E$13*(Data!$E$18-Cells!AT21))</f>
        <v>0</v>
      </c>
      <c r="AT22">
        <f>AT21+MIN(AS21,Data!$E$13*(Data!$E$18-Cells!AT21))-MIN(AT21,Data!$E$13*(Data!$E$18-Cells!AU21))</f>
        <v>0</v>
      </c>
      <c r="AU22">
        <f>AU21+MIN(AT21,Data!$E$13*(Data!$E$18-Cells!AU21))-MIN(AU21,Data!$E$13*(Data!$E$18-Cells!AW21))</f>
        <v>0</v>
      </c>
      <c r="AV22">
        <f>MIN(AA22,Data!$C$17)</f>
        <v>0</v>
      </c>
      <c r="AW22">
        <f>MIN(AK22,Data!$D$17)</f>
        <v>0</v>
      </c>
      <c r="AX22">
        <f>MIN(Data!$E$19*(Data!$E$18-AL22),Data!$E$17)</f>
        <v>2.5</v>
      </c>
      <c r="AY22">
        <f t="shared" si="1"/>
        <v>0</v>
      </c>
      <c r="AZ22">
        <f t="shared" si="2"/>
        <v>0</v>
      </c>
      <c r="BA22">
        <f t="shared" si="3"/>
        <v>0</v>
      </c>
      <c r="BB22">
        <f t="shared" si="4"/>
        <v>0</v>
      </c>
      <c r="BC22">
        <f t="shared" si="5"/>
        <v>0</v>
      </c>
      <c r="BD22">
        <f t="shared" si="6"/>
        <v>0</v>
      </c>
      <c r="BE22">
        <f>Data!$C$18-Cells!BB22/Data!$B$7*Data!$B$6/3600</f>
        <v>7.5</v>
      </c>
    </row>
    <row r="23" spans="1:57">
      <c r="A23">
        <f t="shared" si="8"/>
        <v>20</v>
      </c>
      <c r="B23">
        <f>B22+Data!$B$17-MIN(B22,Data!$B$13*(Data!$B$18-Cells!C22))</f>
        <v>3.0009765625</v>
      </c>
      <c r="C23">
        <f>C22+MIN(B22,Data!$B$13*(Data!$B$18-Cells!C22))-MIN(C22,Data!$B$13*(Data!$B$18-Cells!D22))</f>
        <v>3.0107421875</v>
      </c>
      <c r="D23">
        <f>D22+MIN(C22,Data!$B$13*(Data!$B$18-Cells!D22))-MIN(D22,Data!$B$13*(Data!$B$18-Cells!E22))</f>
        <v>3.0546875</v>
      </c>
      <c r="E23">
        <f>E22+MIN(D22,Data!$B$13*(Data!$B$18-Cells!E22))-MIN(E22,Data!$B$13*(Data!$B$18-Cells!F22))</f>
        <v>3.171875</v>
      </c>
      <c r="F23">
        <f>F22+MIN(E22,Data!$B$13*(Data!$B$18-Cells!F22))-MIN(F22,Data!$B$13*(Data!$B$18-Cells!G22))</f>
        <v>3.376953125</v>
      </c>
      <c r="G23">
        <f>G22+MIN(F22,Data!$B$13*(Data!$B$18-Cells!G22))-MIN(G22,Data!$B$13*(Data!$B$18-Cells!H22))</f>
        <v>3.623046875</v>
      </c>
      <c r="H23">
        <f>H22+MIN(G22,Data!$B$13*(Data!$B$18-Cells!H22))-MIN(H22,Data!$B$13*(Data!$B$18-Cells!I22))</f>
        <v>3.828125</v>
      </c>
      <c r="I23">
        <f>I22+MIN(H22,Data!$B$13*(Data!$B$18-Cells!I22))-MIN(I22,Data!$B$13*(Data!$B$18-Cells!J22))</f>
        <v>3.9453125</v>
      </c>
      <c r="J23">
        <f>J22+MIN(I22,Data!$B$13*(Data!$B$18-Cells!J22))-MIN(J22,Data!$B$13*(Data!$B$18-Cells!K22))</f>
        <v>3.9892578125</v>
      </c>
      <c r="K23">
        <f>K22+MIN(J22,Data!$B$13*(Data!$B$18-Cells!K22))-MIN(K22,Data!$B$17)*L22</f>
        <v>3.9990234375</v>
      </c>
      <c r="L23">
        <f>MIN(1,N23/MAX(0.001,M23*(1-Data!$B$8)),O23/MAX(0.001,M23*Data!$B$8))</f>
        <v>0.83333333333333337</v>
      </c>
      <c r="M23">
        <f>MIN(K23,Data!$B$17)</f>
        <v>3</v>
      </c>
      <c r="N23">
        <f>MIN(Data!$C$17,Data!$C$19*(Data!$C$18-Cells!R23))</f>
        <v>2.5</v>
      </c>
      <c r="O23">
        <f>MIN(Data!$D$17,Data!$D$19*(Data!$D$18-Cells!AB23))</f>
        <v>0.5</v>
      </c>
      <c r="P23">
        <f>MIN(Data!$B$17,Cells!K23)*(1-Data!$B$8)*Cells!L23</f>
        <v>2.5</v>
      </c>
      <c r="Q23">
        <f>MIN(Data!$B$17,Cells!K23)*(Data!$B$8)*Cells!L23</f>
        <v>0</v>
      </c>
      <c r="R23">
        <f>R22+MIN(Data!$B$17,Cells!K22)*(1-Data!$B$8)*Cells!L22-MIN(R22,Data!$C$13*(Data!$C$18-Cells!S22))</f>
        <v>2.5</v>
      </c>
      <c r="S23">
        <f>S22+MIN(R22,Data!$C$13*(Data!$C$18-Cells!S22))-MIN(S22,Data!$C$13*(Data!$C$18-Cells!T22))</f>
        <v>2.5</v>
      </c>
      <c r="T23">
        <f>T22+MIN(S22,Data!$C$13*(Data!$C$18-Cells!T22))-MIN(T22,Data!$C$13*(Data!$C$18-Cells!U22))</f>
        <v>2.5</v>
      </c>
      <c r="U23">
        <f>U22+MIN(T22,Data!$C$13*(Data!$C$18-Cells!U22))-MIN(U22,Data!$C$13*(Data!$C$18-Cells!V22))</f>
        <v>2.5</v>
      </c>
      <c r="V23">
        <f>V22+MIN(U22,Data!$C$13*(Data!$C$18-Cells!V22))-MIN(V22,Data!$C$13*(Data!$C$18-Cells!W22))</f>
        <v>2.5</v>
      </c>
      <c r="W23">
        <f>W22+MIN(V22,Data!$C$13*(Data!$C$18-Cells!W22))-MIN(W22,Data!$C$13*(Data!$C$18-Cells!X22))</f>
        <v>2.5</v>
      </c>
      <c r="X23">
        <f>X22+MIN(W22,Data!$C$13*(Data!$C$18-Cells!X22))-MIN(X22,Data!$C$13*(Data!$C$18-Cells!Y22))</f>
        <v>2.5</v>
      </c>
      <c r="Y23">
        <f>Y22+MIN(X22,Data!$C$13*(Data!$C$18-Cells!Y22))-MIN(Y22,Data!$C$13*(Data!$C$18-Cells!Z22))</f>
        <v>2.5</v>
      </c>
      <c r="Z23">
        <f>Z22+MIN(Y22,Data!$C$13*(Data!$C$18-Cells!Z22))-MIN(Z22,Data!$C$13*(Data!$C$18-Cells!AA22))</f>
        <v>2.5</v>
      </c>
      <c r="AA23">
        <f>AA22+MIN(Z22,Data!$C$13*(Data!$C$18-Cells!AA22))-AY22</f>
        <v>2.5</v>
      </c>
      <c r="AB23">
        <f>AB22+Q22-MIN(AB22,Data!$D$13*(Data!$D$18-Cells!AC22))</f>
        <v>0</v>
      </c>
      <c r="AC23">
        <f>AC22+MIN(AB22,Data!$D$13*(Data!$D$18-Cells!AC22))-MIN(AC22,Data!$D$13*(Data!$D$18-Cells!AD22))</f>
        <v>0</v>
      </c>
      <c r="AD23">
        <f>AD22+MIN(AC22,Data!$D$13*(Data!$D$18-Cells!AD22))-MIN(AD22,Data!$D$13*(Data!$D$18-Cells!AE22))</f>
        <v>0</v>
      </c>
      <c r="AE23">
        <f>AE22+MIN(AD22,Data!$D$13*(Data!$D$18-Cells!AE22))-MIN(AE22,Data!$D$13*(Data!$D$18-Cells!AF22))</f>
        <v>0</v>
      </c>
      <c r="AF23">
        <f>AF22+MIN(AE22,Data!$D$13*(Data!$D$18-Cells!AF22))-MIN(AF22,Data!$D$13*(Data!$D$18-Cells!AG22))</f>
        <v>0</v>
      </c>
      <c r="AG23">
        <f>AG22+MIN(AF22,Data!$D$13*(Data!$D$18-Cells!AG22))-MIN(AG22,Data!$D$13*(Data!$D$18-Cells!AH22))</f>
        <v>0</v>
      </c>
      <c r="AH23">
        <f>AH22+MIN(AG22,Data!$D$13*(Data!$D$18-Cells!AH22))-MIN(AH22,Data!$D$13*(Data!$D$18-Cells!AI22))</f>
        <v>0</v>
      </c>
      <c r="AI23">
        <f>AI22+MIN(AH22,Data!$D$13*(Data!$D$18-Cells!AI22))-MIN(AI22,Data!$D$13*(Data!$D$18-Cells!AJ22))</f>
        <v>0</v>
      </c>
      <c r="AJ23">
        <f>AJ22+MIN(AI22,Data!$D$13*(Data!$D$18-Cells!AJ22))-MIN(AJ22,Data!$D$13*(Data!$D$18-Cells!AK22))</f>
        <v>0</v>
      </c>
      <c r="AK23">
        <f>AK22+MIN(AJ22,Data!$D$13*(Data!$D$18-Cells!AK22))-AZ22</f>
        <v>0</v>
      </c>
      <c r="AL23">
        <f>AL22+BA22-MIN(AL22,Data!$E$13*(Data!$E$18-Cells!AM22))</f>
        <v>0</v>
      </c>
      <c r="AM23">
        <f>AM22+MIN(AL22,Data!$E$13*(Data!$E$18-Cells!AM22))-MIN(AM22,Data!$E$13*(Data!$E$18-Cells!AN22))</f>
        <v>0</v>
      </c>
      <c r="AN23">
        <f>AN22+MIN(AM22,Data!$E$13*(Data!$E$18-Cells!AN22))-MIN(AN22,Data!$E$13*(Data!$E$18-Cells!AO22))</f>
        <v>0</v>
      </c>
      <c r="AO23">
        <f>AO22+MIN(AN22,Data!$E$13*(Data!$E$18-Cells!AO22))-MIN(AO22,Data!$E$13*(Data!$E$18-Cells!AP22))</f>
        <v>0</v>
      </c>
      <c r="AP23">
        <f>AP22+MIN(AO22,Data!$E$13*(Data!$E$18-Cells!AP22))-MIN(AP22,Data!$E$13*(Data!$E$18-Cells!AQ22))</f>
        <v>0</v>
      </c>
      <c r="AQ23">
        <f>AQ22+MIN(AP22,Data!$E$13*(Data!$E$18-Cells!AQ22))-MIN(AQ22,Data!$E$13*(Data!$E$18-Cells!AR22))</f>
        <v>0</v>
      </c>
      <c r="AR23">
        <f>AR22+MIN(AQ22,Data!$E$13*(Data!$E$18-Cells!AR22))-MIN(AR22,Data!$E$13*(Data!$E$18-Cells!AS22))</f>
        <v>0</v>
      </c>
      <c r="AS23">
        <f>AS22+MIN(AR22,Data!$E$13*(Data!$E$18-Cells!AS22))-MIN(AS22,Data!$E$13*(Data!$E$18-Cells!AT22))</f>
        <v>0</v>
      </c>
      <c r="AT23">
        <f>AT22+MIN(AS22,Data!$E$13*(Data!$E$18-Cells!AT22))-MIN(AT22,Data!$E$13*(Data!$E$18-Cells!AU22))</f>
        <v>0</v>
      </c>
      <c r="AU23">
        <f>AU22+MIN(AT22,Data!$E$13*(Data!$E$18-Cells!AU22))-MIN(AU22,Data!$E$13*(Data!$E$18-Cells!AW22))</f>
        <v>0</v>
      </c>
      <c r="AV23">
        <f>MIN(AA23,Data!$C$17)</f>
        <v>2.5</v>
      </c>
      <c r="AW23">
        <f>MIN(AK23,Data!$D$17)</f>
        <v>0</v>
      </c>
      <c r="AX23">
        <f>MIN(Data!$E$19*(Data!$E$18-AL23),Data!$E$17)</f>
        <v>2.5</v>
      </c>
      <c r="AY23">
        <f t="shared" si="1"/>
        <v>2.5</v>
      </c>
      <c r="AZ23">
        <f t="shared" si="2"/>
        <v>0</v>
      </c>
      <c r="BA23">
        <f t="shared" si="3"/>
        <v>2.5</v>
      </c>
      <c r="BB23">
        <f t="shared" si="4"/>
        <v>1500</v>
      </c>
      <c r="BC23">
        <f t="shared" si="5"/>
        <v>0</v>
      </c>
      <c r="BD23">
        <f t="shared" si="6"/>
        <v>1500</v>
      </c>
      <c r="BE23">
        <f>Data!$C$18-Cells!BB23/Data!$B$7*Data!$B$6/3600</f>
        <v>2.5</v>
      </c>
    </row>
    <row r="24" spans="1:57">
      <c r="A24">
        <f t="shared" si="8"/>
        <v>21</v>
      </c>
      <c r="B24">
        <f>B23+Data!$B$17-MIN(B23,Data!$B$13*(Data!$B$18-Cells!C23))</f>
        <v>3.00634765625</v>
      </c>
      <c r="C24">
        <f>C23+MIN(B23,Data!$B$13*(Data!$B$18-Cells!C23))-MIN(C23,Data!$B$13*(Data!$B$18-Cells!D23))</f>
        <v>3.03271484375</v>
      </c>
      <c r="D24">
        <f>D23+MIN(C23,Data!$B$13*(Data!$B$18-Cells!D23))-MIN(D23,Data!$B$13*(Data!$B$18-Cells!E23))</f>
        <v>3.11328125</v>
      </c>
      <c r="E24">
        <f>E23+MIN(D23,Data!$B$13*(Data!$B$18-Cells!E23))-MIN(E23,Data!$B$13*(Data!$B$18-Cells!F23))</f>
        <v>3.2744140625</v>
      </c>
      <c r="F24">
        <f>F23+MIN(E23,Data!$B$13*(Data!$B$18-Cells!F23))-MIN(F23,Data!$B$13*(Data!$B$18-Cells!G23))</f>
        <v>3.5</v>
      </c>
      <c r="G24">
        <f>G23+MIN(F23,Data!$B$13*(Data!$B$18-Cells!G23))-MIN(G23,Data!$B$13*(Data!$B$18-Cells!H23))</f>
        <v>3.7255859375</v>
      </c>
      <c r="H24">
        <f>H23+MIN(G23,Data!$B$13*(Data!$B$18-Cells!H23))-MIN(H23,Data!$B$13*(Data!$B$18-Cells!I23))</f>
        <v>3.88671875</v>
      </c>
      <c r="I24">
        <f>I23+MIN(H23,Data!$B$13*(Data!$B$18-Cells!I23))-MIN(I23,Data!$B$13*(Data!$B$18-Cells!J23))</f>
        <v>3.96728515625</v>
      </c>
      <c r="J24">
        <f>J23+MIN(I23,Data!$B$13*(Data!$B$18-Cells!J23))-MIN(J23,Data!$B$13*(Data!$B$18-Cells!K23))</f>
        <v>3.994140625</v>
      </c>
      <c r="K24">
        <f>K23+MIN(J23,Data!$B$13*(Data!$B$18-Cells!K23))-MIN(K23,Data!$B$17)*L23</f>
        <v>3.99951171875</v>
      </c>
      <c r="L24">
        <f>MIN(1,N24/MAX(0.001,M24*(1-Data!$B$8)),O24/MAX(0.001,M24*Data!$B$8))</f>
        <v>0.83333333333333337</v>
      </c>
      <c r="M24">
        <f>MIN(K24,Data!$B$17)</f>
        <v>3</v>
      </c>
      <c r="N24">
        <f>MIN(Data!$C$17,Data!$C$19*(Data!$C$18-Cells!R24))</f>
        <v>2.5</v>
      </c>
      <c r="O24">
        <f>MIN(Data!$D$17,Data!$D$19*(Data!$D$18-Cells!AB24))</f>
        <v>0.5</v>
      </c>
      <c r="P24">
        <f>MIN(Data!$B$17,Cells!K24)*(1-Data!$B$8)*Cells!L24</f>
        <v>2.5</v>
      </c>
      <c r="Q24">
        <f>MIN(Data!$B$17,Cells!K24)*(Data!$B$8)*Cells!L24</f>
        <v>0</v>
      </c>
      <c r="R24">
        <f>R23+MIN(Data!$B$17,Cells!K23)*(1-Data!$B$8)*Cells!L23-MIN(R23,Data!$C$13*(Data!$C$18-Cells!S23))</f>
        <v>2.5</v>
      </c>
      <c r="S24">
        <f>S23+MIN(R23,Data!$C$13*(Data!$C$18-Cells!S23))-MIN(S23,Data!$C$13*(Data!$C$18-Cells!T23))</f>
        <v>2.5</v>
      </c>
      <c r="T24">
        <f>T23+MIN(S23,Data!$C$13*(Data!$C$18-Cells!T23))-MIN(T23,Data!$C$13*(Data!$C$18-Cells!U23))</f>
        <v>2.5</v>
      </c>
      <c r="U24">
        <f>U23+MIN(T23,Data!$C$13*(Data!$C$18-Cells!U23))-MIN(U23,Data!$C$13*(Data!$C$18-Cells!V23))</f>
        <v>2.5</v>
      </c>
      <c r="V24">
        <f>V23+MIN(U23,Data!$C$13*(Data!$C$18-Cells!V23))-MIN(V23,Data!$C$13*(Data!$C$18-Cells!W23))</f>
        <v>2.5</v>
      </c>
      <c r="W24">
        <f>W23+MIN(V23,Data!$C$13*(Data!$C$18-Cells!W23))-MIN(W23,Data!$C$13*(Data!$C$18-Cells!X23))</f>
        <v>2.5</v>
      </c>
      <c r="X24">
        <f>X23+MIN(W23,Data!$C$13*(Data!$C$18-Cells!X23))-MIN(X23,Data!$C$13*(Data!$C$18-Cells!Y23))</f>
        <v>2.5</v>
      </c>
      <c r="Y24">
        <f>Y23+MIN(X23,Data!$C$13*(Data!$C$18-Cells!Y23))-MIN(Y23,Data!$C$13*(Data!$C$18-Cells!Z23))</f>
        <v>2.5</v>
      </c>
      <c r="Z24">
        <f>Z23+MIN(Y23,Data!$C$13*(Data!$C$18-Cells!Z23))-MIN(Z23,Data!$C$13*(Data!$C$18-Cells!AA23))</f>
        <v>2.5</v>
      </c>
      <c r="AA24">
        <f>AA23+MIN(Z23,Data!$C$13*(Data!$C$18-Cells!AA23))-AY23</f>
        <v>2.5</v>
      </c>
      <c r="AB24">
        <f>AB23+Q23-MIN(AB23,Data!$D$13*(Data!$D$18-Cells!AC23))</f>
        <v>0</v>
      </c>
      <c r="AC24">
        <f>AC23+MIN(AB23,Data!$D$13*(Data!$D$18-Cells!AC23))-MIN(AC23,Data!$D$13*(Data!$D$18-Cells!AD23))</f>
        <v>0</v>
      </c>
      <c r="AD24">
        <f>AD23+MIN(AC23,Data!$D$13*(Data!$D$18-Cells!AD23))-MIN(AD23,Data!$D$13*(Data!$D$18-Cells!AE23))</f>
        <v>0</v>
      </c>
      <c r="AE24">
        <f>AE23+MIN(AD23,Data!$D$13*(Data!$D$18-Cells!AE23))-MIN(AE23,Data!$D$13*(Data!$D$18-Cells!AF23))</f>
        <v>0</v>
      </c>
      <c r="AF24">
        <f>AF23+MIN(AE23,Data!$D$13*(Data!$D$18-Cells!AF23))-MIN(AF23,Data!$D$13*(Data!$D$18-Cells!AG23))</f>
        <v>0</v>
      </c>
      <c r="AG24">
        <f>AG23+MIN(AF23,Data!$D$13*(Data!$D$18-Cells!AG23))-MIN(AG23,Data!$D$13*(Data!$D$18-Cells!AH23))</f>
        <v>0</v>
      </c>
      <c r="AH24">
        <f>AH23+MIN(AG23,Data!$D$13*(Data!$D$18-Cells!AH23))-MIN(AH23,Data!$D$13*(Data!$D$18-Cells!AI23))</f>
        <v>0</v>
      </c>
      <c r="AI24">
        <f>AI23+MIN(AH23,Data!$D$13*(Data!$D$18-Cells!AI23))-MIN(AI23,Data!$D$13*(Data!$D$18-Cells!AJ23))</f>
        <v>0</v>
      </c>
      <c r="AJ24">
        <f>AJ23+MIN(AI23,Data!$D$13*(Data!$D$18-Cells!AJ23))-MIN(AJ23,Data!$D$13*(Data!$D$18-Cells!AK23))</f>
        <v>0</v>
      </c>
      <c r="AK24">
        <f>AK23+MIN(AJ23,Data!$D$13*(Data!$D$18-Cells!AK23))-AZ23</f>
        <v>0</v>
      </c>
      <c r="AL24">
        <f>AL23+BA23-MIN(AL23,Data!$E$13*(Data!$E$18-Cells!AM23))</f>
        <v>2.5</v>
      </c>
      <c r="AM24">
        <f>AM23+MIN(AL23,Data!$E$13*(Data!$E$18-Cells!AM23))-MIN(AM23,Data!$E$13*(Data!$E$18-Cells!AN23))</f>
        <v>0</v>
      </c>
      <c r="AN24">
        <f>AN23+MIN(AM23,Data!$E$13*(Data!$E$18-Cells!AN23))-MIN(AN23,Data!$E$13*(Data!$E$18-Cells!AO23))</f>
        <v>0</v>
      </c>
      <c r="AO24">
        <f>AO23+MIN(AN23,Data!$E$13*(Data!$E$18-Cells!AO23))-MIN(AO23,Data!$E$13*(Data!$E$18-Cells!AP23))</f>
        <v>0</v>
      </c>
      <c r="AP24">
        <f>AP23+MIN(AO23,Data!$E$13*(Data!$E$18-Cells!AP23))-MIN(AP23,Data!$E$13*(Data!$E$18-Cells!AQ23))</f>
        <v>0</v>
      </c>
      <c r="AQ24">
        <f>AQ23+MIN(AP23,Data!$E$13*(Data!$E$18-Cells!AQ23))-MIN(AQ23,Data!$E$13*(Data!$E$18-Cells!AR23))</f>
        <v>0</v>
      </c>
      <c r="AR24">
        <f>AR23+MIN(AQ23,Data!$E$13*(Data!$E$18-Cells!AR23))-MIN(AR23,Data!$E$13*(Data!$E$18-Cells!AS23))</f>
        <v>0</v>
      </c>
      <c r="AS24">
        <f>AS23+MIN(AR23,Data!$E$13*(Data!$E$18-Cells!AS23))-MIN(AS23,Data!$E$13*(Data!$E$18-Cells!AT23))</f>
        <v>0</v>
      </c>
      <c r="AT24">
        <f>AT23+MIN(AS23,Data!$E$13*(Data!$E$18-Cells!AT23))-MIN(AT23,Data!$E$13*(Data!$E$18-Cells!AU23))</f>
        <v>0</v>
      </c>
      <c r="AU24">
        <f>AU23+MIN(AT23,Data!$E$13*(Data!$E$18-Cells!AU23))-MIN(AU23,Data!$E$13*(Data!$E$18-Cells!AW23))</f>
        <v>0</v>
      </c>
      <c r="AV24">
        <f>MIN(AA24,Data!$C$17)</f>
        <v>2.5</v>
      </c>
      <c r="AW24">
        <f>MIN(AK24,Data!$D$17)</f>
        <v>0</v>
      </c>
      <c r="AX24">
        <f>MIN(Data!$E$19*(Data!$E$18-AL24),Data!$E$17)</f>
        <v>2.5</v>
      </c>
      <c r="AY24">
        <f t="shared" si="1"/>
        <v>2.5</v>
      </c>
      <c r="AZ24">
        <f t="shared" si="2"/>
        <v>0</v>
      </c>
      <c r="BA24">
        <f t="shared" si="3"/>
        <v>2.5</v>
      </c>
      <c r="BB24">
        <f t="shared" si="4"/>
        <v>1500</v>
      </c>
      <c r="BC24">
        <f t="shared" si="5"/>
        <v>0</v>
      </c>
      <c r="BD24">
        <f t="shared" si="6"/>
        <v>1500</v>
      </c>
      <c r="BE24">
        <f>Data!$C$18-Cells!BB24/Data!$B$7*Data!$B$6/3600</f>
        <v>2.5</v>
      </c>
    </row>
    <row r="25" spans="1:57">
      <c r="A25">
        <f t="shared" si="8"/>
        <v>22</v>
      </c>
      <c r="B25">
        <f>B24+Data!$B$17-MIN(B24,Data!$B$13*(Data!$B$18-Cells!C24))</f>
        <v>3.022705078125</v>
      </c>
      <c r="C25">
        <f>C24+MIN(B24,Data!$B$13*(Data!$B$18-Cells!C24))-MIN(C24,Data!$B$13*(Data!$B$18-Cells!D24))</f>
        <v>3.072998046875</v>
      </c>
      <c r="D25">
        <f>D24+MIN(C24,Data!$B$13*(Data!$B$18-Cells!D24))-MIN(D24,Data!$B$13*(Data!$B$18-Cells!E24))</f>
        <v>3.19384765625</v>
      </c>
      <c r="E25">
        <f>E24+MIN(D24,Data!$B$13*(Data!$B$18-Cells!E24))-MIN(E24,Data!$B$13*(Data!$B$18-Cells!F24))</f>
        <v>3.38720703125</v>
      </c>
      <c r="F25">
        <f>F24+MIN(E24,Data!$B$13*(Data!$B$18-Cells!F24))-MIN(F24,Data!$B$13*(Data!$B$18-Cells!G24))</f>
        <v>3.61279296875</v>
      </c>
      <c r="G25">
        <f>G24+MIN(F24,Data!$B$13*(Data!$B$18-Cells!G24))-MIN(G24,Data!$B$13*(Data!$B$18-Cells!H24))</f>
        <v>3.80615234375</v>
      </c>
      <c r="H25">
        <f>H24+MIN(G24,Data!$B$13*(Data!$B$18-Cells!H24))-MIN(H24,Data!$B$13*(Data!$B$18-Cells!I24))</f>
        <v>3.927001953125</v>
      </c>
      <c r="I25">
        <f>I24+MIN(H24,Data!$B$13*(Data!$B$18-Cells!I24))-MIN(I24,Data!$B$13*(Data!$B$18-Cells!J24))</f>
        <v>3.980712890625</v>
      </c>
      <c r="J25">
        <f>J24+MIN(I24,Data!$B$13*(Data!$B$18-Cells!J24))-MIN(J24,Data!$B$13*(Data!$B$18-Cells!K24))</f>
        <v>3.996826171875</v>
      </c>
      <c r="K25">
        <f>K24+MIN(J24,Data!$B$13*(Data!$B$18-Cells!K24))-MIN(K24,Data!$B$17)*L24</f>
        <v>3.999755859375</v>
      </c>
      <c r="L25">
        <f>MIN(1,N25/MAX(0.001,M25*(1-Data!$B$8)),O25/MAX(0.001,M25*Data!$B$8))</f>
        <v>0.83333333333333337</v>
      </c>
      <c r="M25">
        <f>MIN(K25,Data!$B$17)</f>
        <v>3</v>
      </c>
      <c r="N25">
        <f>MIN(Data!$C$17,Data!$C$19*(Data!$C$18-Cells!R25))</f>
        <v>2.5</v>
      </c>
      <c r="O25">
        <f>MIN(Data!$D$17,Data!$D$19*(Data!$D$18-Cells!AB25))</f>
        <v>0.5</v>
      </c>
      <c r="P25">
        <f>MIN(Data!$B$17,Cells!K25)*(1-Data!$B$8)*Cells!L25</f>
        <v>2.5</v>
      </c>
      <c r="Q25">
        <f>MIN(Data!$B$17,Cells!K25)*(Data!$B$8)*Cells!L25</f>
        <v>0</v>
      </c>
      <c r="R25">
        <f>R24+MIN(Data!$B$17,Cells!K24)*(1-Data!$B$8)*Cells!L24-MIN(R24,Data!$C$13*(Data!$C$18-Cells!S24))</f>
        <v>2.5</v>
      </c>
      <c r="S25">
        <f>S24+MIN(R24,Data!$C$13*(Data!$C$18-Cells!S24))-MIN(S24,Data!$C$13*(Data!$C$18-Cells!T24))</f>
        <v>2.5</v>
      </c>
      <c r="T25">
        <f>T24+MIN(S24,Data!$C$13*(Data!$C$18-Cells!T24))-MIN(T24,Data!$C$13*(Data!$C$18-Cells!U24))</f>
        <v>2.5</v>
      </c>
      <c r="U25">
        <f>U24+MIN(T24,Data!$C$13*(Data!$C$18-Cells!U24))-MIN(U24,Data!$C$13*(Data!$C$18-Cells!V24))</f>
        <v>2.5</v>
      </c>
      <c r="V25">
        <f>V24+MIN(U24,Data!$C$13*(Data!$C$18-Cells!V24))-MIN(V24,Data!$C$13*(Data!$C$18-Cells!W24))</f>
        <v>2.5</v>
      </c>
      <c r="W25">
        <f>W24+MIN(V24,Data!$C$13*(Data!$C$18-Cells!W24))-MIN(W24,Data!$C$13*(Data!$C$18-Cells!X24))</f>
        <v>2.5</v>
      </c>
      <c r="X25">
        <f>X24+MIN(W24,Data!$C$13*(Data!$C$18-Cells!X24))-MIN(X24,Data!$C$13*(Data!$C$18-Cells!Y24))</f>
        <v>2.5</v>
      </c>
      <c r="Y25">
        <f>Y24+MIN(X24,Data!$C$13*(Data!$C$18-Cells!Y24))-MIN(Y24,Data!$C$13*(Data!$C$18-Cells!Z24))</f>
        <v>2.5</v>
      </c>
      <c r="Z25">
        <f>Z24+MIN(Y24,Data!$C$13*(Data!$C$18-Cells!Z24))-MIN(Z24,Data!$C$13*(Data!$C$18-Cells!AA24))</f>
        <v>2.5</v>
      </c>
      <c r="AA25">
        <f>AA24+MIN(Z24,Data!$C$13*(Data!$C$18-Cells!AA24))-AY24</f>
        <v>2.5</v>
      </c>
      <c r="AB25">
        <f>AB24+Q24-MIN(AB24,Data!$D$13*(Data!$D$18-Cells!AC24))</f>
        <v>0</v>
      </c>
      <c r="AC25">
        <f>AC24+MIN(AB24,Data!$D$13*(Data!$D$18-Cells!AC24))-MIN(AC24,Data!$D$13*(Data!$D$18-Cells!AD24))</f>
        <v>0</v>
      </c>
      <c r="AD25">
        <f>AD24+MIN(AC24,Data!$D$13*(Data!$D$18-Cells!AD24))-MIN(AD24,Data!$D$13*(Data!$D$18-Cells!AE24))</f>
        <v>0</v>
      </c>
      <c r="AE25">
        <f>AE24+MIN(AD24,Data!$D$13*(Data!$D$18-Cells!AE24))-MIN(AE24,Data!$D$13*(Data!$D$18-Cells!AF24))</f>
        <v>0</v>
      </c>
      <c r="AF25">
        <f>AF24+MIN(AE24,Data!$D$13*(Data!$D$18-Cells!AF24))-MIN(AF24,Data!$D$13*(Data!$D$18-Cells!AG24))</f>
        <v>0</v>
      </c>
      <c r="AG25">
        <f>AG24+MIN(AF24,Data!$D$13*(Data!$D$18-Cells!AG24))-MIN(AG24,Data!$D$13*(Data!$D$18-Cells!AH24))</f>
        <v>0</v>
      </c>
      <c r="AH25">
        <f>AH24+MIN(AG24,Data!$D$13*(Data!$D$18-Cells!AH24))-MIN(AH24,Data!$D$13*(Data!$D$18-Cells!AI24))</f>
        <v>0</v>
      </c>
      <c r="AI25">
        <f>AI24+MIN(AH24,Data!$D$13*(Data!$D$18-Cells!AI24))-MIN(AI24,Data!$D$13*(Data!$D$18-Cells!AJ24))</f>
        <v>0</v>
      </c>
      <c r="AJ25">
        <f>AJ24+MIN(AI24,Data!$D$13*(Data!$D$18-Cells!AJ24))-MIN(AJ24,Data!$D$13*(Data!$D$18-Cells!AK24))</f>
        <v>0</v>
      </c>
      <c r="AK25">
        <f>AK24+MIN(AJ24,Data!$D$13*(Data!$D$18-Cells!AK24))-AZ24</f>
        <v>0</v>
      </c>
      <c r="AL25">
        <f>AL24+BA24-MIN(AL24,Data!$E$13*(Data!$E$18-Cells!AM24))</f>
        <v>2.5</v>
      </c>
      <c r="AM25">
        <f>AM24+MIN(AL24,Data!$E$13*(Data!$E$18-Cells!AM24))-MIN(AM24,Data!$E$13*(Data!$E$18-Cells!AN24))</f>
        <v>2.5</v>
      </c>
      <c r="AN25">
        <f>AN24+MIN(AM24,Data!$E$13*(Data!$E$18-Cells!AN24))-MIN(AN24,Data!$E$13*(Data!$E$18-Cells!AO24))</f>
        <v>0</v>
      </c>
      <c r="AO25">
        <f>AO24+MIN(AN24,Data!$E$13*(Data!$E$18-Cells!AO24))-MIN(AO24,Data!$E$13*(Data!$E$18-Cells!AP24))</f>
        <v>0</v>
      </c>
      <c r="AP25">
        <f>AP24+MIN(AO24,Data!$E$13*(Data!$E$18-Cells!AP24))-MIN(AP24,Data!$E$13*(Data!$E$18-Cells!AQ24))</f>
        <v>0</v>
      </c>
      <c r="AQ25">
        <f>AQ24+MIN(AP24,Data!$E$13*(Data!$E$18-Cells!AQ24))-MIN(AQ24,Data!$E$13*(Data!$E$18-Cells!AR24))</f>
        <v>0</v>
      </c>
      <c r="AR25">
        <f>AR24+MIN(AQ24,Data!$E$13*(Data!$E$18-Cells!AR24))-MIN(AR24,Data!$E$13*(Data!$E$18-Cells!AS24))</f>
        <v>0</v>
      </c>
      <c r="AS25">
        <f>AS24+MIN(AR24,Data!$E$13*(Data!$E$18-Cells!AS24))-MIN(AS24,Data!$E$13*(Data!$E$18-Cells!AT24))</f>
        <v>0</v>
      </c>
      <c r="AT25">
        <f>AT24+MIN(AS24,Data!$E$13*(Data!$E$18-Cells!AT24))-MIN(AT24,Data!$E$13*(Data!$E$18-Cells!AU24))</f>
        <v>0</v>
      </c>
      <c r="AU25">
        <f>AU24+MIN(AT24,Data!$E$13*(Data!$E$18-Cells!AU24))-MIN(AU24,Data!$E$13*(Data!$E$18-Cells!AW24))</f>
        <v>0</v>
      </c>
      <c r="AV25">
        <f>MIN(AA25,Data!$C$17)</f>
        <v>2.5</v>
      </c>
      <c r="AW25">
        <f>MIN(AK25,Data!$D$17)</f>
        <v>0</v>
      </c>
      <c r="AX25">
        <f>MIN(Data!$E$19*(Data!$E$18-AL25),Data!$E$17)</f>
        <v>2.5</v>
      </c>
      <c r="AY25">
        <f t="shared" si="1"/>
        <v>2.5</v>
      </c>
      <c r="AZ25">
        <f t="shared" si="2"/>
        <v>0</v>
      </c>
      <c r="BA25">
        <f t="shared" si="3"/>
        <v>2.5</v>
      </c>
      <c r="BB25">
        <f t="shared" si="4"/>
        <v>1500</v>
      </c>
      <c r="BC25">
        <f t="shared" si="5"/>
        <v>0</v>
      </c>
      <c r="BD25">
        <f t="shared" si="6"/>
        <v>1500</v>
      </c>
      <c r="BE25">
        <f>Data!$C$18-Cells!BB25/Data!$B$7*Data!$B$6/3600</f>
        <v>2.5</v>
      </c>
    </row>
    <row r="26" spans="1:57">
      <c r="A26">
        <f t="shared" si="8"/>
        <v>23</v>
      </c>
      <c r="B26">
        <f>B25+Data!$B$17-MIN(B25,Data!$B$13*(Data!$B$18-Cells!C25))</f>
        <v>3.0592041015625</v>
      </c>
      <c r="C26">
        <f>C25+MIN(B25,Data!$B$13*(Data!$B$18-Cells!C25))-MIN(C25,Data!$B$13*(Data!$B$18-Cells!D25))</f>
        <v>3.1334228515625</v>
      </c>
      <c r="D26">
        <f>D25+MIN(C25,Data!$B$13*(Data!$B$18-Cells!D25))-MIN(D25,Data!$B$13*(Data!$B$18-Cells!E25))</f>
        <v>3.29052734375</v>
      </c>
      <c r="E26">
        <f>E25+MIN(D25,Data!$B$13*(Data!$B$18-Cells!E25))-MIN(E25,Data!$B$13*(Data!$B$18-Cells!F25))</f>
        <v>3.5</v>
      </c>
      <c r="F26">
        <f>F25+MIN(E25,Data!$B$13*(Data!$B$18-Cells!F25))-MIN(F25,Data!$B$13*(Data!$B$18-Cells!G25))</f>
        <v>3.70947265625</v>
      </c>
      <c r="G26">
        <f>G25+MIN(F25,Data!$B$13*(Data!$B$18-Cells!G25))-MIN(G25,Data!$B$13*(Data!$B$18-Cells!H25))</f>
        <v>3.8665771484375</v>
      </c>
      <c r="H26">
        <f>H25+MIN(G25,Data!$B$13*(Data!$B$18-Cells!H25))-MIN(H25,Data!$B$13*(Data!$B$18-Cells!I25))</f>
        <v>3.953857421875</v>
      </c>
      <c r="I26">
        <f>I25+MIN(H25,Data!$B$13*(Data!$B$18-Cells!I25))-MIN(I25,Data!$B$13*(Data!$B$18-Cells!J25))</f>
        <v>3.98876953125</v>
      </c>
      <c r="J26">
        <f>J25+MIN(I25,Data!$B$13*(Data!$B$18-Cells!J25))-MIN(J25,Data!$B$13*(Data!$B$18-Cells!K25))</f>
        <v>3.998291015625</v>
      </c>
      <c r="K26">
        <f>K25+MIN(J25,Data!$B$13*(Data!$B$18-Cells!K25))-MIN(K25,Data!$B$17)*L25</f>
        <v>3.9998779296875</v>
      </c>
      <c r="L26">
        <f>MIN(1,N26/MAX(0.001,M26*(1-Data!$B$8)),O26/MAX(0.001,M26*Data!$B$8))</f>
        <v>0.83333333333333337</v>
      </c>
      <c r="M26">
        <f>MIN(K26,Data!$B$17)</f>
        <v>3</v>
      </c>
      <c r="N26">
        <f>MIN(Data!$C$17,Data!$C$19*(Data!$C$18-Cells!R26))</f>
        <v>2.5</v>
      </c>
      <c r="O26">
        <f>MIN(Data!$D$17,Data!$D$19*(Data!$D$18-Cells!AB26))</f>
        <v>0.5</v>
      </c>
      <c r="P26">
        <f>MIN(Data!$B$17,Cells!K26)*(1-Data!$B$8)*Cells!L26</f>
        <v>2.5</v>
      </c>
      <c r="Q26">
        <f>MIN(Data!$B$17,Cells!K26)*(Data!$B$8)*Cells!L26</f>
        <v>0</v>
      </c>
      <c r="R26">
        <f>R25+MIN(Data!$B$17,Cells!K25)*(1-Data!$B$8)*Cells!L25-MIN(R25,Data!$C$13*(Data!$C$18-Cells!S25))</f>
        <v>2.5</v>
      </c>
      <c r="S26">
        <f>S25+MIN(R25,Data!$C$13*(Data!$C$18-Cells!S25))-MIN(S25,Data!$C$13*(Data!$C$18-Cells!T25))</f>
        <v>2.5</v>
      </c>
      <c r="T26">
        <f>T25+MIN(S25,Data!$C$13*(Data!$C$18-Cells!T25))-MIN(T25,Data!$C$13*(Data!$C$18-Cells!U25))</f>
        <v>2.5</v>
      </c>
      <c r="U26">
        <f>U25+MIN(T25,Data!$C$13*(Data!$C$18-Cells!U25))-MIN(U25,Data!$C$13*(Data!$C$18-Cells!V25))</f>
        <v>2.5</v>
      </c>
      <c r="V26">
        <f>V25+MIN(U25,Data!$C$13*(Data!$C$18-Cells!V25))-MIN(V25,Data!$C$13*(Data!$C$18-Cells!W25))</f>
        <v>2.5</v>
      </c>
      <c r="W26">
        <f>W25+MIN(V25,Data!$C$13*(Data!$C$18-Cells!W25))-MIN(W25,Data!$C$13*(Data!$C$18-Cells!X25))</f>
        <v>2.5</v>
      </c>
      <c r="X26">
        <f>X25+MIN(W25,Data!$C$13*(Data!$C$18-Cells!X25))-MIN(X25,Data!$C$13*(Data!$C$18-Cells!Y25))</f>
        <v>2.5</v>
      </c>
      <c r="Y26">
        <f>Y25+MIN(X25,Data!$C$13*(Data!$C$18-Cells!Y25))-MIN(Y25,Data!$C$13*(Data!$C$18-Cells!Z25))</f>
        <v>2.5</v>
      </c>
      <c r="Z26">
        <f>Z25+MIN(Y25,Data!$C$13*(Data!$C$18-Cells!Z25))-MIN(Z25,Data!$C$13*(Data!$C$18-Cells!AA25))</f>
        <v>2.5</v>
      </c>
      <c r="AA26">
        <f>AA25+MIN(Z25,Data!$C$13*(Data!$C$18-Cells!AA25))-AY25</f>
        <v>2.5</v>
      </c>
      <c r="AB26">
        <f>AB25+Q25-MIN(AB25,Data!$D$13*(Data!$D$18-Cells!AC25))</f>
        <v>0</v>
      </c>
      <c r="AC26">
        <f>AC25+MIN(AB25,Data!$D$13*(Data!$D$18-Cells!AC25))-MIN(AC25,Data!$D$13*(Data!$D$18-Cells!AD25))</f>
        <v>0</v>
      </c>
      <c r="AD26">
        <f>AD25+MIN(AC25,Data!$D$13*(Data!$D$18-Cells!AD25))-MIN(AD25,Data!$D$13*(Data!$D$18-Cells!AE25))</f>
        <v>0</v>
      </c>
      <c r="AE26">
        <f>AE25+MIN(AD25,Data!$D$13*(Data!$D$18-Cells!AE25))-MIN(AE25,Data!$D$13*(Data!$D$18-Cells!AF25))</f>
        <v>0</v>
      </c>
      <c r="AF26">
        <f>AF25+MIN(AE25,Data!$D$13*(Data!$D$18-Cells!AF25))-MIN(AF25,Data!$D$13*(Data!$D$18-Cells!AG25))</f>
        <v>0</v>
      </c>
      <c r="AG26">
        <f>AG25+MIN(AF25,Data!$D$13*(Data!$D$18-Cells!AG25))-MIN(AG25,Data!$D$13*(Data!$D$18-Cells!AH25))</f>
        <v>0</v>
      </c>
      <c r="AH26">
        <f>AH25+MIN(AG25,Data!$D$13*(Data!$D$18-Cells!AH25))-MIN(AH25,Data!$D$13*(Data!$D$18-Cells!AI25))</f>
        <v>0</v>
      </c>
      <c r="AI26">
        <f>AI25+MIN(AH25,Data!$D$13*(Data!$D$18-Cells!AI25))-MIN(AI25,Data!$D$13*(Data!$D$18-Cells!AJ25))</f>
        <v>0</v>
      </c>
      <c r="AJ26">
        <f>AJ25+MIN(AI25,Data!$D$13*(Data!$D$18-Cells!AJ25))-MIN(AJ25,Data!$D$13*(Data!$D$18-Cells!AK25))</f>
        <v>0</v>
      </c>
      <c r="AK26">
        <f>AK25+MIN(AJ25,Data!$D$13*(Data!$D$18-Cells!AK25))-AZ25</f>
        <v>0</v>
      </c>
      <c r="AL26">
        <f>AL25+BA25-MIN(AL25,Data!$E$13*(Data!$E$18-Cells!AM25))</f>
        <v>2.5</v>
      </c>
      <c r="AM26">
        <f>AM25+MIN(AL25,Data!$E$13*(Data!$E$18-Cells!AM25))-MIN(AM25,Data!$E$13*(Data!$E$18-Cells!AN25))</f>
        <v>2.5</v>
      </c>
      <c r="AN26">
        <f>AN25+MIN(AM25,Data!$E$13*(Data!$E$18-Cells!AN25))-MIN(AN25,Data!$E$13*(Data!$E$18-Cells!AO25))</f>
        <v>2.5</v>
      </c>
      <c r="AO26">
        <f>AO25+MIN(AN25,Data!$E$13*(Data!$E$18-Cells!AO25))-MIN(AO25,Data!$E$13*(Data!$E$18-Cells!AP25))</f>
        <v>0</v>
      </c>
      <c r="AP26">
        <f>AP25+MIN(AO25,Data!$E$13*(Data!$E$18-Cells!AP25))-MIN(AP25,Data!$E$13*(Data!$E$18-Cells!AQ25))</f>
        <v>0</v>
      </c>
      <c r="AQ26">
        <f>AQ25+MIN(AP25,Data!$E$13*(Data!$E$18-Cells!AQ25))-MIN(AQ25,Data!$E$13*(Data!$E$18-Cells!AR25))</f>
        <v>0</v>
      </c>
      <c r="AR26">
        <f>AR25+MIN(AQ25,Data!$E$13*(Data!$E$18-Cells!AR25))-MIN(AR25,Data!$E$13*(Data!$E$18-Cells!AS25))</f>
        <v>0</v>
      </c>
      <c r="AS26">
        <f>AS25+MIN(AR25,Data!$E$13*(Data!$E$18-Cells!AS25))-MIN(AS25,Data!$E$13*(Data!$E$18-Cells!AT25))</f>
        <v>0</v>
      </c>
      <c r="AT26">
        <f>AT25+MIN(AS25,Data!$E$13*(Data!$E$18-Cells!AT25))-MIN(AT25,Data!$E$13*(Data!$E$18-Cells!AU25))</f>
        <v>0</v>
      </c>
      <c r="AU26">
        <f>AU25+MIN(AT25,Data!$E$13*(Data!$E$18-Cells!AU25))-MIN(AU25,Data!$E$13*(Data!$E$18-Cells!AW25))</f>
        <v>0</v>
      </c>
      <c r="AV26">
        <f>MIN(AA26,Data!$C$17)</f>
        <v>2.5</v>
      </c>
      <c r="AW26">
        <f>MIN(AK26,Data!$D$17)</f>
        <v>0</v>
      </c>
      <c r="AX26">
        <f>MIN(Data!$E$19*(Data!$E$18-AL26),Data!$E$17)</f>
        <v>2.5</v>
      </c>
      <c r="AY26">
        <f t="shared" si="1"/>
        <v>2.5</v>
      </c>
      <c r="AZ26">
        <f t="shared" si="2"/>
        <v>0</v>
      </c>
      <c r="BA26">
        <f t="shared" si="3"/>
        <v>2.5</v>
      </c>
      <c r="BB26">
        <f t="shared" si="4"/>
        <v>1500</v>
      </c>
      <c r="BC26">
        <f t="shared" si="5"/>
        <v>0</v>
      </c>
      <c r="BD26">
        <f t="shared" si="6"/>
        <v>1500</v>
      </c>
      <c r="BE26">
        <f>Data!$C$18-Cells!BB26/Data!$B$7*Data!$B$6/3600</f>
        <v>2.5</v>
      </c>
    </row>
    <row r="27" spans="1:57">
      <c r="A27">
        <f t="shared" si="8"/>
        <v>24</v>
      </c>
      <c r="B27">
        <f>B26+Data!$B$17-MIN(B26,Data!$B$13*(Data!$B$18-Cells!C26))</f>
        <v>3.12591552734375</v>
      </c>
      <c r="C27">
        <f>C26+MIN(B26,Data!$B$13*(Data!$B$18-Cells!C26))-MIN(C26,Data!$B$13*(Data!$B$18-Cells!D26))</f>
        <v>3.21197509765625</v>
      </c>
      <c r="D27">
        <f>D26+MIN(C26,Data!$B$13*(Data!$B$18-Cells!D26))-MIN(D26,Data!$B$13*(Data!$B$18-Cells!E26))</f>
        <v>3.395263671875</v>
      </c>
      <c r="E27">
        <f>E26+MIN(D26,Data!$B$13*(Data!$B$18-Cells!E26))-MIN(E26,Data!$B$13*(Data!$B$18-Cells!F26))</f>
        <v>3.604736328125</v>
      </c>
      <c r="F27">
        <f>F26+MIN(E26,Data!$B$13*(Data!$B$18-Cells!F26))-MIN(F26,Data!$B$13*(Data!$B$18-Cells!G26))</f>
        <v>3.78802490234375</v>
      </c>
      <c r="G27">
        <f>G26+MIN(F26,Data!$B$13*(Data!$B$18-Cells!G26))-MIN(G26,Data!$B$13*(Data!$B$18-Cells!H26))</f>
        <v>3.91021728515625</v>
      </c>
      <c r="H27">
        <f>H26+MIN(G26,Data!$B$13*(Data!$B$18-Cells!H26))-MIN(H26,Data!$B$13*(Data!$B$18-Cells!I26))</f>
        <v>3.9713134765625</v>
      </c>
      <c r="I27">
        <f>I26+MIN(H26,Data!$B$13*(Data!$B$18-Cells!I26))-MIN(I26,Data!$B$13*(Data!$B$18-Cells!J26))</f>
        <v>3.9935302734375</v>
      </c>
      <c r="J27">
        <f>J26+MIN(I26,Data!$B$13*(Data!$B$18-Cells!J26))-MIN(J26,Data!$B$13*(Data!$B$18-Cells!K26))</f>
        <v>3.99908447265625</v>
      </c>
      <c r="K27">
        <f>K26+MIN(J26,Data!$B$13*(Data!$B$18-Cells!K26))-MIN(K26,Data!$B$17)*L26</f>
        <v>3.99993896484375</v>
      </c>
      <c r="L27">
        <f>MIN(1,N27/MAX(0.001,M27*(1-Data!$B$8)),O27/MAX(0.001,M27*Data!$B$8))</f>
        <v>0.83333333333333337</v>
      </c>
      <c r="M27">
        <f>MIN(K27,Data!$B$17)</f>
        <v>3</v>
      </c>
      <c r="N27">
        <f>MIN(Data!$C$17,Data!$C$19*(Data!$C$18-Cells!R27))</f>
        <v>2.5</v>
      </c>
      <c r="O27">
        <f>MIN(Data!$D$17,Data!$D$19*(Data!$D$18-Cells!AB27))</f>
        <v>0.5</v>
      </c>
      <c r="P27">
        <f>MIN(Data!$B$17,Cells!K27)*(1-Data!$B$8)*Cells!L27</f>
        <v>2.5</v>
      </c>
      <c r="Q27">
        <f>MIN(Data!$B$17,Cells!K27)*(Data!$B$8)*Cells!L27</f>
        <v>0</v>
      </c>
      <c r="R27">
        <f>R26+MIN(Data!$B$17,Cells!K26)*(1-Data!$B$8)*Cells!L26-MIN(R26,Data!$C$13*(Data!$C$18-Cells!S26))</f>
        <v>2.5</v>
      </c>
      <c r="S27">
        <f>S26+MIN(R26,Data!$C$13*(Data!$C$18-Cells!S26))-MIN(S26,Data!$C$13*(Data!$C$18-Cells!T26))</f>
        <v>2.5</v>
      </c>
      <c r="T27">
        <f>T26+MIN(S26,Data!$C$13*(Data!$C$18-Cells!T26))-MIN(T26,Data!$C$13*(Data!$C$18-Cells!U26))</f>
        <v>2.5</v>
      </c>
      <c r="U27">
        <f>U26+MIN(T26,Data!$C$13*(Data!$C$18-Cells!U26))-MIN(U26,Data!$C$13*(Data!$C$18-Cells!V26))</f>
        <v>2.5</v>
      </c>
      <c r="V27">
        <f>V26+MIN(U26,Data!$C$13*(Data!$C$18-Cells!V26))-MIN(V26,Data!$C$13*(Data!$C$18-Cells!W26))</f>
        <v>2.5</v>
      </c>
      <c r="W27">
        <f>W26+MIN(V26,Data!$C$13*(Data!$C$18-Cells!W26))-MIN(W26,Data!$C$13*(Data!$C$18-Cells!X26))</f>
        <v>2.5</v>
      </c>
      <c r="X27">
        <f>X26+MIN(W26,Data!$C$13*(Data!$C$18-Cells!X26))-MIN(X26,Data!$C$13*(Data!$C$18-Cells!Y26))</f>
        <v>2.5</v>
      </c>
      <c r="Y27">
        <f>Y26+MIN(X26,Data!$C$13*(Data!$C$18-Cells!Y26))-MIN(Y26,Data!$C$13*(Data!$C$18-Cells!Z26))</f>
        <v>2.5</v>
      </c>
      <c r="Z27">
        <f>Z26+MIN(Y26,Data!$C$13*(Data!$C$18-Cells!Z26))-MIN(Z26,Data!$C$13*(Data!$C$18-Cells!AA26))</f>
        <v>2.5</v>
      </c>
      <c r="AA27">
        <f>AA26+MIN(Z26,Data!$C$13*(Data!$C$18-Cells!AA26))-AY26</f>
        <v>2.5</v>
      </c>
      <c r="AB27">
        <f>AB26+Q26-MIN(AB26,Data!$D$13*(Data!$D$18-Cells!AC26))</f>
        <v>0</v>
      </c>
      <c r="AC27">
        <f>AC26+MIN(AB26,Data!$D$13*(Data!$D$18-Cells!AC26))-MIN(AC26,Data!$D$13*(Data!$D$18-Cells!AD26))</f>
        <v>0</v>
      </c>
      <c r="AD27">
        <f>AD26+MIN(AC26,Data!$D$13*(Data!$D$18-Cells!AD26))-MIN(AD26,Data!$D$13*(Data!$D$18-Cells!AE26))</f>
        <v>0</v>
      </c>
      <c r="AE27">
        <f>AE26+MIN(AD26,Data!$D$13*(Data!$D$18-Cells!AE26))-MIN(AE26,Data!$D$13*(Data!$D$18-Cells!AF26))</f>
        <v>0</v>
      </c>
      <c r="AF27">
        <f>AF26+MIN(AE26,Data!$D$13*(Data!$D$18-Cells!AF26))-MIN(AF26,Data!$D$13*(Data!$D$18-Cells!AG26))</f>
        <v>0</v>
      </c>
      <c r="AG27">
        <f>AG26+MIN(AF26,Data!$D$13*(Data!$D$18-Cells!AG26))-MIN(AG26,Data!$D$13*(Data!$D$18-Cells!AH26))</f>
        <v>0</v>
      </c>
      <c r="AH27">
        <f>AH26+MIN(AG26,Data!$D$13*(Data!$D$18-Cells!AH26))-MIN(AH26,Data!$D$13*(Data!$D$18-Cells!AI26))</f>
        <v>0</v>
      </c>
      <c r="AI27">
        <f>AI26+MIN(AH26,Data!$D$13*(Data!$D$18-Cells!AI26))-MIN(AI26,Data!$D$13*(Data!$D$18-Cells!AJ26))</f>
        <v>0</v>
      </c>
      <c r="AJ27">
        <f>AJ26+MIN(AI26,Data!$D$13*(Data!$D$18-Cells!AJ26))-MIN(AJ26,Data!$D$13*(Data!$D$18-Cells!AK26))</f>
        <v>0</v>
      </c>
      <c r="AK27">
        <f>AK26+MIN(AJ26,Data!$D$13*(Data!$D$18-Cells!AK26))-AZ26</f>
        <v>0</v>
      </c>
      <c r="AL27">
        <f>AL26+BA26-MIN(AL26,Data!$E$13*(Data!$E$18-Cells!AM26))</f>
        <v>2.5</v>
      </c>
      <c r="AM27">
        <f>AM26+MIN(AL26,Data!$E$13*(Data!$E$18-Cells!AM26))-MIN(AM26,Data!$E$13*(Data!$E$18-Cells!AN26))</f>
        <v>2.5</v>
      </c>
      <c r="AN27">
        <f>AN26+MIN(AM26,Data!$E$13*(Data!$E$18-Cells!AN26))-MIN(AN26,Data!$E$13*(Data!$E$18-Cells!AO26))</f>
        <v>2.5</v>
      </c>
      <c r="AO27">
        <f>AO26+MIN(AN26,Data!$E$13*(Data!$E$18-Cells!AO26))-MIN(AO26,Data!$E$13*(Data!$E$18-Cells!AP26))</f>
        <v>2.5</v>
      </c>
      <c r="AP27">
        <f>AP26+MIN(AO26,Data!$E$13*(Data!$E$18-Cells!AP26))-MIN(AP26,Data!$E$13*(Data!$E$18-Cells!AQ26))</f>
        <v>0</v>
      </c>
      <c r="AQ27">
        <f>AQ26+MIN(AP26,Data!$E$13*(Data!$E$18-Cells!AQ26))-MIN(AQ26,Data!$E$13*(Data!$E$18-Cells!AR26))</f>
        <v>0</v>
      </c>
      <c r="AR27">
        <f>AR26+MIN(AQ26,Data!$E$13*(Data!$E$18-Cells!AR26))-MIN(AR26,Data!$E$13*(Data!$E$18-Cells!AS26))</f>
        <v>0</v>
      </c>
      <c r="AS27">
        <f>AS26+MIN(AR26,Data!$E$13*(Data!$E$18-Cells!AS26))-MIN(AS26,Data!$E$13*(Data!$E$18-Cells!AT26))</f>
        <v>0</v>
      </c>
      <c r="AT27">
        <f>AT26+MIN(AS26,Data!$E$13*(Data!$E$18-Cells!AT26))-MIN(AT26,Data!$E$13*(Data!$E$18-Cells!AU26))</f>
        <v>0</v>
      </c>
      <c r="AU27">
        <f>AU26+MIN(AT26,Data!$E$13*(Data!$E$18-Cells!AU26))-MIN(AU26,Data!$E$13*(Data!$E$18-Cells!AW26))</f>
        <v>0</v>
      </c>
      <c r="AV27">
        <f>MIN(AA27,Data!$C$17)</f>
        <v>2.5</v>
      </c>
      <c r="AW27">
        <f>MIN(AK27,Data!$D$17)</f>
        <v>0</v>
      </c>
      <c r="AX27">
        <f>MIN(Data!$E$19*(Data!$E$18-AL27),Data!$E$17)</f>
        <v>2.5</v>
      </c>
      <c r="AY27">
        <f t="shared" si="1"/>
        <v>2.5</v>
      </c>
      <c r="AZ27">
        <f t="shared" si="2"/>
        <v>0</v>
      </c>
      <c r="BA27">
        <f t="shared" si="3"/>
        <v>2.5</v>
      </c>
      <c r="BB27">
        <f t="shared" si="4"/>
        <v>1500</v>
      </c>
      <c r="BC27">
        <f t="shared" si="5"/>
        <v>0</v>
      </c>
      <c r="BD27">
        <f t="shared" si="6"/>
        <v>1500</v>
      </c>
      <c r="BE27">
        <f>Data!$C$18-Cells!BB27/Data!$B$7*Data!$B$6/3600</f>
        <v>2.5</v>
      </c>
    </row>
    <row r="28" spans="1:57">
      <c r="A28">
        <f t="shared" si="8"/>
        <v>25</v>
      </c>
      <c r="B28">
        <f>B27+Data!$B$17-MIN(B27,Data!$B$13*(Data!$B$18-Cells!C27))</f>
        <v>3.231903076171875</v>
      </c>
      <c r="C28">
        <f>C27+MIN(B27,Data!$B$13*(Data!$B$18-Cells!C27))-MIN(C27,Data!$B$13*(Data!$B$18-Cells!D27))</f>
        <v>3.303619384765625</v>
      </c>
      <c r="D28">
        <f>D27+MIN(C27,Data!$B$13*(Data!$B$18-Cells!D27))-MIN(D27,Data!$B$13*(Data!$B$18-Cells!E27))</f>
        <v>3.5</v>
      </c>
      <c r="E28">
        <f>E27+MIN(D27,Data!$B$13*(Data!$B$18-Cells!E27))-MIN(E27,Data!$B$13*(Data!$B$18-Cells!F27))</f>
        <v>3.696380615234375</v>
      </c>
      <c r="F28">
        <f>F27+MIN(E27,Data!$B$13*(Data!$B$18-Cells!F27))-MIN(F27,Data!$B$13*(Data!$B$18-Cells!G27))</f>
        <v>3.84912109375</v>
      </c>
      <c r="G28">
        <f>G27+MIN(F27,Data!$B$13*(Data!$B$18-Cells!G27))-MIN(G27,Data!$B$13*(Data!$B$18-Cells!H27))</f>
        <v>3.940765380859375</v>
      </c>
      <c r="H28">
        <f>H27+MIN(G27,Data!$B$13*(Data!$B$18-Cells!H27))-MIN(H27,Data!$B$13*(Data!$B$18-Cells!I27))</f>
        <v>3.982421875</v>
      </c>
      <c r="I28">
        <f>I27+MIN(H27,Data!$B$13*(Data!$B$18-Cells!I27))-MIN(I27,Data!$B$13*(Data!$B$18-Cells!J27))</f>
        <v>3.996307373046875</v>
      </c>
      <c r="J28">
        <f>J27+MIN(I27,Data!$B$13*(Data!$B$18-Cells!J27))-MIN(J27,Data!$B$13*(Data!$B$18-Cells!K27))</f>
        <v>3.99951171875</v>
      </c>
      <c r="K28">
        <f>K27+MIN(J27,Data!$B$13*(Data!$B$18-Cells!K27))-MIN(K27,Data!$B$17)*L27</f>
        <v>3.999969482421875</v>
      </c>
      <c r="L28">
        <f>MIN(1,N28/MAX(0.001,M28*(1-Data!$B$8)),O28/MAX(0.001,M28*Data!$B$8))</f>
        <v>0.83333333333333337</v>
      </c>
      <c r="M28">
        <f>MIN(K28,Data!$B$17)</f>
        <v>3</v>
      </c>
      <c r="N28">
        <f>MIN(Data!$C$17,Data!$C$19*(Data!$C$18-Cells!R28))</f>
        <v>2.5</v>
      </c>
      <c r="O28">
        <f>MIN(Data!$D$17,Data!$D$19*(Data!$D$18-Cells!AB28))</f>
        <v>0.5</v>
      </c>
      <c r="P28">
        <f>MIN(Data!$B$17,Cells!K28)*(1-Data!$B$8)*Cells!L28</f>
        <v>2.5</v>
      </c>
      <c r="Q28">
        <f>MIN(Data!$B$17,Cells!K28)*(Data!$B$8)*Cells!L28</f>
        <v>0</v>
      </c>
      <c r="R28">
        <f>R27+MIN(Data!$B$17,Cells!K27)*(1-Data!$B$8)*Cells!L27-MIN(R27,Data!$C$13*(Data!$C$18-Cells!S27))</f>
        <v>2.5</v>
      </c>
      <c r="S28">
        <f>S27+MIN(R27,Data!$C$13*(Data!$C$18-Cells!S27))-MIN(S27,Data!$C$13*(Data!$C$18-Cells!T27))</f>
        <v>2.5</v>
      </c>
      <c r="T28">
        <f>T27+MIN(S27,Data!$C$13*(Data!$C$18-Cells!T27))-MIN(T27,Data!$C$13*(Data!$C$18-Cells!U27))</f>
        <v>2.5</v>
      </c>
      <c r="U28">
        <f>U27+MIN(T27,Data!$C$13*(Data!$C$18-Cells!U27))-MIN(U27,Data!$C$13*(Data!$C$18-Cells!V27))</f>
        <v>2.5</v>
      </c>
      <c r="V28">
        <f>V27+MIN(U27,Data!$C$13*(Data!$C$18-Cells!V27))-MIN(V27,Data!$C$13*(Data!$C$18-Cells!W27))</f>
        <v>2.5</v>
      </c>
      <c r="W28">
        <f>W27+MIN(V27,Data!$C$13*(Data!$C$18-Cells!W27))-MIN(W27,Data!$C$13*(Data!$C$18-Cells!X27))</f>
        <v>2.5</v>
      </c>
      <c r="X28">
        <f>X27+MIN(W27,Data!$C$13*(Data!$C$18-Cells!X27))-MIN(X27,Data!$C$13*(Data!$C$18-Cells!Y27))</f>
        <v>2.5</v>
      </c>
      <c r="Y28">
        <f>Y27+MIN(X27,Data!$C$13*(Data!$C$18-Cells!Y27))-MIN(Y27,Data!$C$13*(Data!$C$18-Cells!Z27))</f>
        <v>2.5</v>
      </c>
      <c r="Z28">
        <f>Z27+MIN(Y27,Data!$C$13*(Data!$C$18-Cells!Z27))-MIN(Z27,Data!$C$13*(Data!$C$18-Cells!AA27))</f>
        <v>2.5</v>
      </c>
      <c r="AA28">
        <f>AA27+MIN(Z27,Data!$C$13*(Data!$C$18-Cells!AA27))-AY27</f>
        <v>2.5</v>
      </c>
      <c r="AB28">
        <f>AB27+Q27-MIN(AB27,Data!$D$13*(Data!$D$18-Cells!AC27))</f>
        <v>0</v>
      </c>
      <c r="AC28">
        <f>AC27+MIN(AB27,Data!$D$13*(Data!$D$18-Cells!AC27))-MIN(AC27,Data!$D$13*(Data!$D$18-Cells!AD27))</f>
        <v>0</v>
      </c>
      <c r="AD28">
        <f>AD27+MIN(AC27,Data!$D$13*(Data!$D$18-Cells!AD27))-MIN(AD27,Data!$D$13*(Data!$D$18-Cells!AE27))</f>
        <v>0</v>
      </c>
      <c r="AE28">
        <f>AE27+MIN(AD27,Data!$D$13*(Data!$D$18-Cells!AE27))-MIN(AE27,Data!$D$13*(Data!$D$18-Cells!AF27))</f>
        <v>0</v>
      </c>
      <c r="AF28">
        <f>AF27+MIN(AE27,Data!$D$13*(Data!$D$18-Cells!AF27))-MIN(AF27,Data!$D$13*(Data!$D$18-Cells!AG27))</f>
        <v>0</v>
      </c>
      <c r="AG28">
        <f>AG27+MIN(AF27,Data!$D$13*(Data!$D$18-Cells!AG27))-MIN(AG27,Data!$D$13*(Data!$D$18-Cells!AH27))</f>
        <v>0</v>
      </c>
      <c r="AH28">
        <f>AH27+MIN(AG27,Data!$D$13*(Data!$D$18-Cells!AH27))-MIN(AH27,Data!$D$13*(Data!$D$18-Cells!AI27))</f>
        <v>0</v>
      </c>
      <c r="AI28">
        <f>AI27+MIN(AH27,Data!$D$13*(Data!$D$18-Cells!AI27))-MIN(AI27,Data!$D$13*(Data!$D$18-Cells!AJ27))</f>
        <v>0</v>
      </c>
      <c r="AJ28">
        <f>AJ27+MIN(AI27,Data!$D$13*(Data!$D$18-Cells!AJ27))-MIN(AJ27,Data!$D$13*(Data!$D$18-Cells!AK27))</f>
        <v>0</v>
      </c>
      <c r="AK28">
        <f>AK27+MIN(AJ27,Data!$D$13*(Data!$D$18-Cells!AK27))-AZ27</f>
        <v>0</v>
      </c>
      <c r="AL28">
        <f>AL27+BA27-MIN(AL27,Data!$E$13*(Data!$E$18-Cells!AM27))</f>
        <v>2.5</v>
      </c>
      <c r="AM28">
        <f>AM27+MIN(AL27,Data!$E$13*(Data!$E$18-Cells!AM27))-MIN(AM27,Data!$E$13*(Data!$E$18-Cells!AN27))</f>
        <v>2.5</v>
      </c>
      <c r="AN28">
        <f>AN27+MIN(AM27,Data!$E$13*(Data!$E$18-Cells!AN27))-MIN(AN27,Data!$E$13*(Data!$E$18-Cells!AO27))</f>
        <v>2.5</v>
      </c>
      <c r="AO28">
        <f>AO27+MIN(AN27,Data!$E$13*(Data!$E$18-Cells!AO27))-MIN(AO27,Data!$E$13*(Data!$E$18-Cells!AP27))</f>
        <v>2.5</v>
      </c>
      <c r="AP28">
        <f>AP27+MIN(AO27,Data!$E$13*(Data!$E$18-Cells!AP27))-MIN(AP27,Data!$E$13*(Data!$E$18-Cells!AQ27))</f>
        <v>2.5</v>
      </c>
      <c r="AQ28">
        <f>AQ27+MIN(AP27,Data!$E$13*(Data!$E$18-Cells!AQ27))-MIN(AQ27,Data!$E$13*(Data!$E$18-Cells!AR27))</f>
        <v>0</v>
      </c>
      <c r="AR28">
        <f>AR27+MIN(AQ27,Data!$E$13*(Data!$E$18-Cells!AR27))-MIN(AR27,Data!$E$13*(Data!$E$18-Cells!AS27))</f>
        <v>0</v>
      </c>
      <c r="AS28">
        <f>AS27+MIN(AR27,Data!$E$13*(Data!$E$18-Cells!AS27))-MIN(AS27,Data!$E$13*(Data!$E$18-Cells!AT27))</f>
        <v>0</v>
      </c>
      <c r="AT28">
        <f>AT27+MIN(AS27,Data!$E$13*(Data!$E$18-Cells!AT27))-MIN(AT27,Data!$E$13*(Data!$E$18-Cells!AU27))</f>
        <v>0</v>
      </c>
      <c r="AU28">
        <f>AU27+MIN(AT27,Data!$E$13*(Data!$E$18-Cells!AU27))-MIN(AU27,Data!$E$13*(Data!$E$18-Cells!AW27))</f>
        <v>0</v>
      </c>
      <c r="AV28">
        <f>MIN(AA28,Data!$C$17)</f>
        <v>2.5</v>
      </c>
      <c r="AW28">
        <f>MIN(AK28,Data!$D$17)</f>
        <v>0</v>
      </c>
      <c r="AX28">
        <f>MIN(Data!$E$19*(Data!$E$18-AL28),Data!$E$17)</f>
        <v>2.5</v>
      </c>
      <c r="AY28">
        <f t="shared" si="1"/>
        <v>2.5</v>
      </c>
      <c r="AZ28">
        <f t="shared" si="2"/>
        <v>0</v>
      </c>
      <c r="BA28">
        <f t="shared" si="3"/>
        <v>2.5</v>
      </c>
      <c r="BB28">
        <f t="shared" si="4"/>
        <v>1500</v>
      </c>
      <c r="BC28">
        <f t="shared" si="5"/>
        <v>0</v>
      </c>
      <c r="BD28">
        <f t="shared" si="6"/>
        <v>1500</v>
      </c>
      <c r="BE28">
        <f>Data!$C$18-Cells!BB28/Data!$B$7*Data!$B$6/3600</f>
        <v>2.5</v>
      </c>
    </row>
    <row r="29" spans="1:57">
      <c r="A29">
        <f t="shared" si="8"/>
        <v>26</v>
      </c>
      <c r="B29">
        <f>B28+Data!$B$17-MIN(B28,Data!$B$13*(Data!$B$18-Cells!C28))</f>
        <v>3.3837127685546875</v>
      </c>
      <c r="C29">
        <f>C28+MIN(B28,Data!$B$13*(Data!$B$18-Cells!C28))-MIN(C28,Data!$B$13*(Data!$B$18-Cells!D28))</f>
        <v>3.4018096923828125</v>
      </c>
      <c r="D29">
        <f>D28+MIN(C28,Data!$B$13*(Data!$B$18-Cells!D28))-MIN(D28,Data!$B$13*(Data!$B$18-Cells!E28))</f>
        <v>3.5981903076171875</v>
      </c>
      <c r="E29">
        <f>E28+MIN(D28,Data!$B$13*(Data!$B$18-Cells!E28))-MIN(E28,Data!$B$13*(Data!$B$18-Cells!F28))</f>
        <v>3.7727508544921875</v>
      </c>
      <c r="F29">
        <f>F28+MIN(E28,Data!$B$13*(Data!$B$18-Cells!F28))-MIN(F28,Data!$B$13*(Data!$B$18-Cells!G28))</f>
        <v>3.8949432373046875</v>
      </c>
      <c r="G29">
        <f>G28+MIN(F28,Data!$B$13*(Data!$B$18-Cells!G28))-MIN(G28,Data!$B$13*(Data!$B$18-Cells!H28))</f>
        <v>3.9615936279296875</v>
      </c>
      <c r="H29">
        <f>H28+MIN(G28,Data!$B$13*(Data!$B$18-Cells!H28))-MIN(H28,Data!$B$13*(Data!$B$18-Cells!I28))</f>
        <v>3.9893646240234375</v>
      </c>
      <c r="I29">
        <f>I28+MIN(H28,Data!$B$13*(Data!$B$18-Cells!I28))-MIN(I28,Data!$B$13*(Data!$B$18-Cells!J28))</f>
        <v>3.9979095458984375</v>
      </c>
      <c r="J29">
        <f>J28+MIN(I28,Data!$B$13*(Data!$B$18-Cells!J28))-MIN(J28,Data!$B$13*(Data!$B$18-Cells!K28))</f>
        <v>3.9997406005859375</v>
      </c>
      <c r="K29">
        <f>K28+MIN(J28,Data!$B$13*(Data!$B$18-Cells!K28))-MIN(K28,Data!$B$17)*L28</f>
        <v>3.9999847412109375</v>
      </c>
      <c r="L29">
        <f>MIN(1,N29/MAX(0.001,M29*(1-Data!$B$8)),O29/MAX(0.001,M29*Data!$B$8))</f>
        <v>0.83333333333333337</v>
      </c>
      <c r="M29">
        <f>MIN(K29,Data!$B$17)</f>
        <v>3</v>
      </c>
      <c r="N29">
        <f>MIN(Data!$C$17,Data!$C$19*(Data!$C$18-Cells!R29))</f>
        <v>2.5</v>
      </c>
      <c r="O29">
        <f>MIN(Data!$D$17,Data!$D$19*(Data!$D$18-Cells!AB29))</f>
        <v>0.5</v>
      </c>
      <c r="P29">
        <f>MIN(Data!$B$17,Cells!K29)*(1-Data!$B$8)*Cells!L29</f>
        <v>2.5</v>
      </c>
      <c r="Q29">
        <f>MIN(Data!$B$17,Cells!K29)*(Data!$B$8)*Cells!L29</f>
        <v>0</v>
      </c>
      <c r="R29">
        <f>R28+MIN(Data!$B$17,Cells!K28)*(1-Data!$B$8)*Cells!L28-MIN(R28,Data!$C$13*(Data!$C$18-Cells!S28))</f>
        <v>2.5</v>
      </c>
      <c r="S29">
        <f>S28+MIN(R28,Data!$C$13*(Data!$C$18-Cells!S28))-MIN(S28,Data!$C$13*(Data!$C$18-Cells!T28))</f>
        <v>2.5</v>
      </c>
      <c r="T29">
        <f>T28+MIN(S28,Data!$C$13*(Data!$C$18-Cells!T28))-MIN(T28,Data!$C$13*(Data!$C$18-Cells!U28))</f>
        <v>2.5</v>
      </c>
      <c r="U29">
        <f>U28+MIN(T28,Data!$C$13*(Data!$C$18-Cells!U28))-MIN(U28,Data!$C$13*(Data!$C$18-Cells!V28))</f>
        <v>2.5</v>
      </c>
      <c r="V29">
        <f>V28+MIN(U28,Data!$C$13*(Data!$C$18-Cells!V28))-MIN(V28,Data!$C$13*(Data!$C$18-Cells!W28))</f>
        <v>2.5</v>
      </c>
      <c r="W29">
        <f>W28+MIN(V28,Data!$C$13*(Data!$C$18-Cells!W28))-MIN(W28,Data!$C$13*(Data!$C$18-Cells!X28))</f>
        <v>2.5</v>
      </c>
      <c r="X29">
        <f>X28+MIN(W28,Data!$C$13*(Data!$C$18-Cells!X28))-MIN(X28,Data!$C$13*(Data!$C$18-Cells!Y28))</f>
        <v>2.5</v>
      </c>
      <c r="Y29">
        <f>Y28+MIN(X28,Data!$C$13*(Data!$C$18-Cells!Y28))-MIN(Y28,Data!$C$13*(Data!$C$18-Cells!Z28))</f>
        <v>2.5</v>
      </c>
      <c r="Z29">
        <f>Z28+MIN(Y28,Data!$C$13*(Data!$C$18-Cells!Z28))-MIN(Z28,Data!$C$13*(Data!$C$18-Cells!AA28))</f>
        <v>2.5</v>
      </c>
      <c r="AA29">
        <f>AA28+MIN(Z28,Data!$C$13*(Data!$C$18-Cells!AA28))-AY28</f>
        <v>2.5</v>
      </c>
      <c r="AB29">
        <f>AB28+Q28-MIN(AB28,Data!$D$13*(Data!$D$18-Cells!AC28))</f>
        <v>0</v>
      </c>
      <c r="AC29">
        <f>AC28+MIN(AB28,Data!$D$13*(Data!$D$18-Cells!AC28))-MIN(AC28,Data!$D$13*(Data!$D$18-Cells!AD28))</f>
        <v>0</v>
      </c>
      <c r="AD29">
        <f>AD28+MIN(AC28,Data!$D$13*(Data!$D$18-Cells!AD28))-MIN(AD28,Data!$D$13*(Data!$D$18-Cells!AE28))</f>
        <v>0</v>
      </c>
      <c r="AE29">
        <f>AE28+MIN(AD28,Data!$D$13*(Data!$D$18-Cells!AE28))-MIN(AE28,Data!$D$13*(Data!$D$18-Cells!AF28))</f>
        <v>0</v>
      </c>
      <c r="AF29">
        <f>AF28+MIN(AE28,Data!$D$13*(Data!$D$18-Cells!AF28))-MIN(AF28,Data!$D$13*(Data!$D$18-Cells!AG28))</f>
        <v>0</v>
      </c>
      <c r="AG29">
        <f>AG28+MIN(AF28,Data!$D$13*(Data!$D$18-Cells!AG28))-MIN(AG28,Data!$D$13*(Data!$D$18-Cells!AH28))</f>
        <v>0</v>
      </c>
      <c r="AH29">
        <f>AH28+MIN(AG28,Data!$D$13*(Data!$D$18-Cells!AH28))-MIN(AH28,Data!$D$13*(Data!$D$18-Cells!AI28))</f>
        <v>0</v>
      </c>
      <c r="AI29">
        <f>AI28+MIN(AH28,Data!$D$13*(Data!$D$18-Cells!AI28))-MIN(AI28,Data!$D$13*(Data!$D$18-Cells!AJ28))</f>
        <v>0</v>
      </c>
      <c r="AJ29">
        <f>AJ28+MIN(AI28,Data!$D$13*(Data!$D$18-Cells!AJ28))-MIN(AJ28,Data!$D$13*(Data!$D$18-Cells!AK28))</f>
        <v>0</v>
      </c>
      <c r="AK29">
        <f>AK28+MIN(AJ28,Data!$D$13*(Data!$D$18-Cells!AK28))-AZ28</f>
        <v>0</v>
      </c>
      <c r="AL29">
        <f>AL28+BA28-MIN(AL28,Data!$E$13*(Data!$E$18-Cells!AM28))</f>
        <v>2.5</v>
      </c>
      <c r="AM29">
        <f>AM28+MIN(AL28,Data!$E$13*(Data!$E$18-Cells!AM28))-MIN(AM28,Data!$E$13*(Data!$E$18-Cells!AN28))</f>
        <v>2.5</v>
      </c>
      <c r="AN29">
        <f>AN28+MIN(AM28,Data!$E$13*(Data!$E$18-Cells!AN28))-MIN(AN28,Data!$E$13*(Data!$E$18-Cells!AO28))</f>
        <v>2.5</v>
      </c>
      <c r="AO29">
        <f>AO28+MIN(AN28,Data!$E$13*(Data!$E$18-Cells!AO28))-MIN(AO28,Data!$E$13*(Data!$E$18-Cells!AP28))</f>
        <v>2.5</v>
      </c>
      <c r="AP29">
        <f>AP28+MIN(AO28,Data!$E$13*(Data!$E$18-Cells!AP28))-MIN(AP28,Data!$E$13*(Data!$E$18-Cells!AQ28))</f>
        <v>2.5</v>
      </c>
      <c r="AQ29">
        <f>AQ28+MIN(AP28,Data!$E$13*(Data!$E$18-Cells!AQ28))-MIN(AQ28,Data!$E$13*(Data!$E$18-Cells!AR28))</f>
        <v>2.5</v>
      </c>
      <c r="AR29">
        <f>AR28+MIN(AQ28,Data!$E$13*(Data!$E$18-Cells!AR28))-MIN(AR28,Data!$E$13*(Data!$E$18-Cells!AS28))</f>
        <v>0</v>
      </c>
      <c r="AS29">
        <f>AS28+MIN(AR28,Data!$E$13*(Data!$E$18-Cells!AS28))-MIN(AS28,Data!$E$13*(Data!$E$18-Cells!AT28))</f>
        <v>0</v>
      </c>
      <c r="AT29">
        <f>AT28+MIN(AS28,Data!$E$13*(Data!$E$18-Cells!AT28))-MIN(AT28,Data!$E$13*(Data!$E$18-Cells!AU28))</f>
        <v>0</v>
      </c>
      <c r="AU29">
        <f>AU28+MIN(AT28,Data!$E$13*(Data!$E$18-Cells!AU28))-MIN(AU28,Data!$E$13*(Data!$E$18-Cells!AW28))</f>
        <v>0</v>
      </c>
      <c r="AV29">
        <f>MIN(AA29,Data!$C$17)</f>
        <v>2.5</v>
      </c>
      <c r="AW29">
        <f>MIN(AK29,Data!$D$17)</f>
        <v>0</v>
      </c>
      <c r="AX29">
        <f>MIN(Data!$E$19*(Data!$E$18-AL29),Data!$E$17)</f>
        <v>2.5</v>
      </c>
      <c r="AY29">
        <f t="shared" si="1"/>
        <v>2.5</v>
      </c>
      <c r="AZ29">
        <f t="shared" si="2"/>
        <v>0</v>
      </c>
      <c r="BA29">
        <f t="shared" si="3"/>
        <v>2.5</v>
      </c>
      <c r="BB29">
        <f t="shared" si="4"/>
        <v>1500</v>
      </c>
      <c r="BC29">
        <f t="shared" si="5"/>
        <v>0</v>
      </c>
      <c r="BD29">
        <f t="shared" si="6"/>
        <v>1500</v>
      </c>
      <c r="BE29">
        <f>Data!$C$18-Cells!BB29/Data!$B$7*Data!$B$6/3600</f>
        <v>2.5</v>
      </c>
    </row>
    <row r="30" spans="1:57">
      <c r="A30">
        <f t="shared" si="8"/>
        <v>27</v>
      </c>
      <c r="B30">
        <f>B29+Data!$B$17-MIN(B29,Data!$B$13*(Data!$B$18-Cells!C29))</f>
        <v>3.5846176147460938</v>
      </c>
      <c r="C30">
        <f>C29+MIN(B29,Data!$B$13*(Data!$B$18-Cells!C29))-MIN(C29,Data!$B$13*(Data!$B$18-Cells!D29))</f>
        <v>3.5</v>
      </c>
      <c r="D30">
        <f>D29+MIN(C29,Data!$B$13*(Data!$B$18-Cells!D29))-MIN(D29,Data!$B$13*(Data!$B$18-Cells!E29))</f>
        <v>3.6854705810546875</v>
      </c>
      <c r="E30">
        <f>E29+MIN(D29,Data!$B$13*(Data!$B$18-Cells!E29))-MIN(E29,Data!$B$13*(Data!$B$18-Cells!F29))</f>
        <v>3.8338470458984375</v>
      </c>
      <c r="F30">
        <f>F29+MIN(E29,Data!$B$13*(Data!$B$18-Cells!F29))-MIN(F29,Data!$B$13*(Data!$B$18-Cells!G29))</f>
        <v>3.9282684326171875</v>
      </c>
      <c r="G30">
        <f>G29+MIN(F29,Data!$B$13*(Data!$B$18-Cells!G29))-MIN(G29,Data!$B$13*(Data!$B$18-Cells!H29))</f>
        <v>3.9754791259765625</v>
      </c>
      <c r="H30">
        <f>H29+MIN(G29,Data!$B$13*(Data!$B$18-Cells!H29))-MIN(H29,Data!$B$13*(Data!$B$18-Cells!I29))</f>
        <v>3.9936370849609375</v>
      </c>
      <c r="I30">
        <f>I29+MIN(H29,Data!$B$13*(Data!$B$18-Cells!I29))-MIN(I29,Data!$B$13*(Data!$B$18-Cells!J29))</f>
        <v>3.9988250732421875</v>
      </c>
      <c r="J30">
        <f>J29+MIN(I29,Data!$B$13*(Data!$B$18-Cells!J29))-MIN(J29,Data!$B$13*(Data!$B$18-Cells!K29))</f>
        <v>3.9998626708984375</v>
      </c>
      <c r="K30">
        <f>K29+MIN(J29,Data!$B$13*(Data!$B$18-Cells!K29))-MIN(K29,Data!$B$17)*L29</f>
        <v>3.9999923706054687</v>
      </c>
      <c r="L30">
        <f>MIN(1,N30/MAX(0.001,M30*(1-Data!$B$8)),O30/MAX(0.001,M30*Data!$B$8))</f>
        <v>0.83333333333333337</v>
      </c>
      <c r="M30">
        <f>MIN(K30,Data!$B$17)</f>
        <v>3</v>
      </c>
      <c r="N30">
        <f>MIN(Data!$C$17,Data!$C$19*(Data!$C$18-Cells!R30))</f>
        <v>2.5</v>
      </c>
      <c r="O30">
        <f>MIN(Data!$D$17,Data!$D$19*(Data!$D$18-Cells!AB30))</f>
        <v>0.5</v>
      </c>
      <c r="P30">
        <f>MIN(Data!$B$17,Cells!K30)*(1-Data!$B$8)*Cells!L30</f>
        <v>2.5</v>
      </c>
      <c r="Q30">
        <f>MIN(Data!$B$17,Cells!K30)*(Data!$B$8)*Cells!L30</f>
        <v>0</v>
      </c>
      <c r="R30">
        <f>R29+MIN(Data!$B$17,Cells!K29)*(1-Data!$B$8)*Cells!L29-MIN(R29,Data!$C$13*(Data!$C$18-Cells!S29))</f>
        <v>2.5</v>
      </c>
      <c r="S30">
        <f>S29+MIN(R29,Data!$C$13*(Data!$C$18-Cells!S29))-MIN(S29,Data!$C$13*(Data!$C$18-Cells!T29))</f>
        <v>2.5</v>
      </c>
      <c r="T30">
        <f>T29+MIN(S29,Data!$C$13*(Data!$C$18-Cells!T29))-MIN(T29,Data!$C$13*(Data!$C$18-Cells!U29))</f>
        <v>2.5</v>
      </c>
      <c r="U30">
        <f>U29+MIN(T29,Data!$C$13*(Data!$C$18-Cells!U29))-MIN(U29,Data!$C$13*(Data!$C$18-Cells!V29))</f>
        <v>2.5</v>
      </c>
      <c r="V30">
        <f>V29+MIN(U29,Data!$C$13*(Data!$C$18-Cells!V29))-MIN(V29,Data!$C$13*(Data!$C$18-Cells!W29))</f>
        <v>2.5</v>
      </c>
      <c r="W30">
        <f>W29+MIN(V29,Data!$C$13*(Data!$C$18-Cells!W29))-MIN(W29,Data!$C$13*(Data!$C$18-Cells!X29))</f>
        <v>2.5</v>
      </c>
      <c r="X30">
        <f>X29+MIN(W29,Data!$C$13*(Data!$C$18-Cells!X29))-MIN(X29,Data!$C$13*(Data!$C$18-Cells!Y29))</f>
        <v>2.5</v>
      </c>
      <c r="Y30">
        <f>Y29+MIN(X29,Data!$C$13*(Data!$C$18-Cells!Y29))-MIN(Y29,Data!$C$13*(Data!$C$18-Cells!Z29))</f>
        <v>2.5</v>
      </c>
      <c r="Z30">
        <f>Z29+MIN(Y29,Data!$C$13*(Data!$C$18-Cells!Z29))-MIN(Z29,Data!$C$13*(Data!$C$18-Cells!AA29))</f>
        <v>2.5</v>
      </c>
      <c r="AA30">
        <f>AA29+MIN(Z29,Data!$C$13*(Data!$C$18-Cells!AA29))-AY29</f>
        <v>2.5</v>
      </c>
      <c r="AB30">
        <f>AB29+Q29-MIN(AB29,Data!$D$13*(Data!$D$18-Cells!AC29))</f>
        <v>0</v>
      </c>
      <c r="AC30">
        <f>AC29+MIN(AB29,Data!$D$13*(Data!$D$18-Cells!AC29))-MIN(AC29,Data!$D$13*(Data!$D$18-Cells!AD29))</f>
        <v>0</v>
      </c>
      <c r="AD30">
        <f>AD29+MIN(AC29,Data!$D$13*(Data!$D$18-Cells!AD29))-MIN(AD29,Data!$D$13*(Data!$D$18-Cells!AE29))</f>
        <v>0</v>
      </c>
      <c r="AE30">
        <f>AE29+MIN(AD29,Data!$D$13*(Data!$D$18-Cells!AE29))-MIN(AE29,Data!$D$13*(Data!$D$18-Cells!AF29))</f>
        <v>0</v>
      </c>
      <c r="AF30">
        <f>AF29+MIN(AE29,Data!$D$13*(Data!$D$18-Cells!AF29))-MIN(AF29,Data!$D$13*(Data!$D$18-Cells!AG29))</f>
        <v>0</v>
      </c>
      <c r="AG30">
        <f>AG29+MIN(AF29,Data!$D$13*(Data!$D$18-Cells!AG29))-MIN(AG29,Data!$D$13*(Data!$D$18-Cells!AH29))</f>
        <v>0</v>
      </c>
      <c r="AH30">
        <f>AH29+MIN(AG29,Data!$D$13*(Data!$D$18-Cells!AH29))-MIN(AH29,Data!$D$13*(Data!$D$18-Cells!AI29))</f>
        <v>0</v>
      </c>
      <c r="AI30">
        <f>AI29+MIN(AH29,Data!$D$13*(Data!$D$18-Cells!AI29))-MIN(AI29,Data!$D$13*(Data!$D$18-Cells!AJ29))</f>
        <v>0</v>
      </c>
      <c r="AJ30">
        <f>AJ29+MIN(AI29,Data!$D$13*(Data!$D$18-Cells!AJ29))-MIN(AJ29,Data!$D$13*(Data!$D$18-Cells!AK29))</f>
        <v>0</v>
      </c>
      <c r="AK30">
        <f>AK29+MIN(AJ29,Data!$D$13*(Data!$D$18-Cells!AK29))-AZ29</f>
        <v>0</v>
      </c>
      <c r="AL30">
        <f>AL29+BA29-MIN(AL29,Data!$E$13*(Data!$E$18-Cells!AM29))</f>
        <v>2.5</v>
      </c>
      <c r="AM30">
        <f>AM29+MIN(AL29,Data!$E$13*(Data!$E$18-Cells!AM29))-MIN(AM29,Data!$E$13*(Data!$E$18-Cells!AN29))</f>
        <v>2.5</v>
      </c>
      <c r="AN30">
        <f>AN29+MIN(AM29,Data!$E$13*(Data!$E$18-Cells!AN29))-MIN(AN29,Data!$E$13*(Data!$E$18-Cells!AO29))</f>
        <v>2.5</v>
      </c>
      <c r="AO30">
        <f>AO29+MIN(AN29,Data!$E$13*(Data!$E$18-Cells!AO29))-MIN(AO29,Data!$E$13*(Data!$E$18-Cells!AP29))</f>
        <v>2.5</v>
      </c>
      <c r="AP30">
        <f>AP29+MIN(AO29,Data!$E$13*(Data!$E$18-Cells!AP29))-MIN(AP29,Data!$E$13*(Data!$E$18-Cells!AQ29))</f>
        <v>2.5</v>
      </c>
      <c r="AQ30">
        <f>AQ29+MIN(AP29,Data!$E$13*(Data!$E$18-Cells!AQ29))-MIN(AQ29,Data!$E$13*(Data!$E$18-Cells!AR29))</f>
        <v>2.5</v>
      </c>
      <c r="AR30">
        <f>AR29+MIN(AQ29,Data!$E$13*(Data!$E$18-Cells!AR29))-MIN(AR29,Data!$E$13*(Data!$E$18-Cells!AS29))</f>
        <v>2.5</v>
      </c>
      <c r="AS30">
        <f>AS29+MIN(AR29,Data!$E$13*(Data!$E$18-Cells!AS29))-MIN(AS29,Data!$E$13*(Data!$E$18-Cells!AT29))</f>
        <v>0</v>
      </c>
      <c r="AT30">
        <f>AT29+MIN(AS29,Data!$E$13*(Data!$E$18-Cells!AT29))-MIN(AT29,Data!$E$13*(Data!$E$18-Cells!AU29))</f>
        <v>0</v>
      </c>
      <c r="AU30">
        <f>AU29+MIN(AT29,Data!$E$13*(Data!$E$18-Cells!AU29))-MIN(AU29,Data!$E$13*(Data!$E$18-Cells!AW29))</f>
        <v>0</v>
      </c>
      <c r="AV30">
        <f>MIN(AA30,Data!$C$17)</f>
        <v>2.5</v>
      </c>
      <c r="AW30">
        <f>MIN(AK30,Data!$D$17)</f>
        <v>0</v>
      </c>
      <c r="AX30">
        <f>MIN(Data!$E$19*(Data!$E$18-AL30),Data!$E$17)</f>
        <v>2.5</v>
      </c>
      <c r="AY30">
        <f t="shared" si="1"/>
        <v>2.5</v>
      </c>
      <c r="AZ30">
        <f t="shared" si="2"/>
        <v>0</v>
      </c>
      <c r="BA30">
        <f t="shared" si="3"/>
        <v>2.5</v>
      </c>
      <c r="BB30">
        <f t="shared" si="4"/>
        <v>1500</v>
      </c>
      <c r="BC30">
        <f t="shared" si="5"/>
        <v>0</v>
      </c>
      <c r="BD30">
        <f t="shared" si="6"/>
        <v>1500</v>
      </c>
      <c r="BE30">
        <f>Data!$C$18-Cells!BB30/Data!$B$7*Data!$B$6/3600</f>
        <v>2.5</v>
      </c>
    </row>
    <row r="31" spans="1:57">
      <c r="A31">
        <f t="shared" si="8"/>
        <v>28</v>
      </c>
      <c r="B31">
        <f>B30+Data!$B$17-MIN(B30,Data!$B$13*(Data!$B$18-Cells!C30))</f>
        <v>3.8346176147460937</v>
      </c>
      <c r="C31">
        <f>C30+MIN(B30,Data!$B$13*(Data!$B$18-Cells!C30))-MIN(C30,Data!$B$13*(Data!$B$18-Cells!D30))</f>
        <v>3.5927352905273437</v>
      </c>
      <c r="D31">
        <f>D30+MIN(C30,Data!$B$13*(Data!$B$18-Cells!D30))-MIN(D30,Data!$B$13*(Data!$B$18-Cells!E30))</f>
        <v>3.7596588134765625</v>
      </c>
      <c r="E31">
        <f>E30+MIN(D30,Data!$B$13*(Data!$B$18-Cells!E30))-MIN(E30,Data!$B$13*(Data!$B$18-Cells!F30))</f>
        <v>3.8810577392578125</v>
      </c>
      <c r="F31">
        <f>F30+MIN(E30,Data!$B$13*(Data!$B$18-Cells!F30))-MIN(F30,Data!$B$13*(Data!$B$18-Cells!G30))</f>
        <v>3.951873779296875</v>
      </c>
      <c r="G31">
        <f>G30+MIN(F30,Data!$B$13*(Data!$B$18-Cells!G30))-MIN(G30,Data!$B$13*(Data!$B$18-Cells!H30))</f>
        <v>3.98455810546875</v>
      </c>
      <c r="H31">
        <f>H30+MIN(G30,Data!$B$13*(Data!$B$18-Cells!H30))-MIN(H30,Data!$B$13*(Data!$B$18-Cells!I30))</f>
        <v>3.9962310791015625</v>
      </c>
      <c r="I31">
        <f>I30+MIN(H30,Data!$B$13*(Data!$B$18-Cells!I30))-MIN(I30,Data!$B$13*(Data!$B$18-Cells!J30))</f>
        <v>3.9993438720703125</v>
      </c>
      <c r="J31">
        <f>J30+MIN(I30,Data!$B$13*(Data!$B$18-Cells!J30))-MIN(J30,Data!$B$13*(Data!$B$18-Cells!K30))</f>
        <v>3.9999275207519531</v>
      </c>
      <c r="K31">
        <f>K30+MIN(J30,Data!$B$13*(Data!$B$18-Cells!K30))-MIN(K30,Data!$B$17)*L30</f>
        <v>3.9999961853027344</v>
      </c>
      <c r="L31">
        <f>MIN(1,N31/MAX(0.001,M31*(1-Data!$B$8)),O31/MAX(0.001,M31*Data!$B$8))</f>
        <v>0.83333333333333337</v>
      </c>
      <c r="M31">
        <f>MIN(K31,Data!$B$17)</f>
        <v>3</v>
      </c>
      <c r="N31">
        <f>MIN(Data!$C$17,Data!$C$19*(Data!$C$18-Cells!R31))</f>
        <v>2.5</v>
      </c>
      <c r="O31">
        <f>MIN(Data!$D$17,Data!$D$19*(Data!$D$18-Cells!AB31))</f>
        <v>0.5</v>
      </c>
      <c r="P31">
        <f>MIN(Data!$B$17,Cells!K31)*(1-Data!$B$8)*Cells!L31</f>
        <v>2.5</v>
      </c>
      <c r="Q31">
        <f>MIN(Data!$B$17,Cells!K31)*(Data!$B$8)*Cells!L31</f>
        <v>0</v>
      </c>
      <c r="R31">
        <f>R30+MIN(Data!$B$17,Cells!K30)*(1-Data!$B$8)*Cells!L30-MIN(R30,Data!$C$13*(Data!$C$18-Cells!S30))</f>
        <v>2.5</v>
      </c>
      <c r="S31">
        <f>S30+MIN(R30,Data!$C$13*(Data!$C$18-Cells!S30))-MIN(S30,Data!$C$13*(Data!$C$18-Cells!T30))</f>
        <v>2.5</v>
      </c>
      <c r="T31">
        <f>T30+MIN(S30,Data!$C$13*(Data!$C$18-Cells!T30))-MIN(T30,Data!$C$13*(Data!$C$18-Cells!U30))</f>
        <v>2.5</v>
      </c>
      <c r="U31">
        <f>U30+MIN(T30,Data!$C$13*(Data!$C$18-Cells!U30))-MIN(U30,Data!$C$13*(Data!$C$18-Cells!V30))</f>
        <v>2.5</v>
      </c>
      <c r="V31">
        <f>V30+MIN(U30,Data!$C$13*(Data!$C$18-Cells!V30))-MIN(V30,Data!$C$13*(Data!$C$18-Cells!W30))</f>
        <v>2.5</v>
      </c>
      <c r="W31">
        <f>W30+MIN(V30,Data!$C$13*(Data!$C$18-Cells!W30))-MIN(W30,Data!$C$13*(Data!$C$18-Cells!X30))</f>
        <v>2.5</v>
      </c>
      <c r="X31">
        <f>X30+MIN(W30,Data!$C$13*(Data!$C$18-Cells!X30))-MIN(X30,Data!$C$13*(Data!$C$18-Cells!Y30))</f>
        <v>2.5</v>
      </c>
      <c r="Y31">
        <f>Y30+MIN(X30,Data!$C$13*(Data!$C$18-Cells!Y30))-MIN(Y30,Data!$C$13*(Data!$C$18-Cells!Z30))</f>
        <v>2.5</v>
      </c>
      <c r="Z31">
        <f>Z30+MIN(Y30,Data!$C$13*(Data!$C$18-Cells!Z30))-MIN(Z30,Data!$C$13*(Data!$C$18-Cells!AA30))</f>
        <v>2.5</v>
      </c>
      <c r="AA31">
        <f>AA30+MIN(Z30,Data!$C$13*(Data!$C$18-Cells!AA30))-AY30</f>
        <v>2.5</v>
      </c>
      <c r="AB31">
        <f>AB30+Q30-MIN(AB30,Data!$D$13*(Data!$D$18-Cells!AC30))</f>
        <v>0</v>
      </c>
      <c r="AC31">
        <f>AC30+MIN(AB30,Data!$D$13*(Data!$D$18-Cells!AC30))-MIN(AC30,Data!$D$13*(Data!$D$18-Cells!AD30))</f>
        <v>0</v>
      </c>
      <c r="AD31">
        <f>AD30+MIN(AC30,Data!$D$13*(Data!$D$18-Cells!AD30))-MIN(AD30,Data!$D$13*(Data!$D$18-Cells!AE30))</f>
        <v>0</v>
      </c>
      <c r="AE31">
        <f>AE30+MIN(AD30,Data!$D$13*(Data!$D$18-Cells!AE30))-MIN(AE30,Data!$D$13*(Data!$D$18-Cells!AF30))</f>
        <v>0</v>
      </c>
      <c r="AF31">
        <f>AF30+MIN(AE30,Data!$D$13*(Data!$D$18-Cells!AF30))-MIN(AF30,Data!$D$13*(Data!$D$18-Cells!AG30))</f>
        <v>0</v>
      </c>
      <c r="AG31">
        <f>AG30+MIN(AF30,Data!$D$13*(Data!$D$18-Cells!AG30))-MIN(AG30,Data!$D$13*(Data!$D$18-Cells!AH30))</f>
        <v>0</v>
      </c>
      <c r="AH31">
        <f>AH30+MIN(AG30,Data!$D$13*(Data!$D$18-Cells!AH30))-MIN(AH30,Data!$D$13*(Data!$D$18-Cells!AI30))</f>
        <v>0</v>
      </c>
      <c r="AI31">
        <f>AI30+MIN(AH30,Data!$D$13*(Data!$D$18-Cells!AI30))-MIN(AI30,Data!$D$13*(Data!$D$18-Cells!AJ30))</f>
        <v>0</v>
      </c>
      <c r="AJ31">
        <f>AJ30+MIN(AI30,Data!$D$13*(Data!$D$18-Cells!AJ30))-MIN(AJ30,Data!$D$13*(Data!$D$18-Cells!AK30))</f>
        <v>0</v>
      </c>
      <c r="AK31">
        <f>AK30+MIN(AJ30,Data!$D$13*(Data!$D$18-Cells!AK30))-AZ30</f>
        <v>0</v>
      </c>
      <c r="AL31">
        <f>AL30+BA30-MIN(AL30,Data!$E$13*(Data!$E$18-Cells!AM30))</f>
        <v>2.5</v>
      </c>
      <c r="AM31">
        <f>AM30+MIN(AL30,Data!$E$13*(Data!$E$18-Cells!AM30))-MIN(AM30,Data!$E$13*(Data!$E$18-Cells!AN30))</f>
        <v>2.5</v>
      </c>
      <c r="AN31">
        <f>AN30+MIN(AM30,Data!$E$13*(Data!$E$18-Cells!AN30))-MIN(AN30,Data!$E$13*(Data!$E$18-Cells!AO30))</f>
        <v>2.5</v>
      </c>
      <c r="AO31">
        <f>AO30+MIN(AN30,Data!$E$13*(Data!$E$18-Cells!AO30))-MIN(AO30,Data!$E$13*(Data!$E$18-Cells!AP30))</f>
        <v>2.5</v>
      </c>
      <c r="AP31">
        <f>AP30+MIN(AO30,Data!$E$13*(Data!$E$18-Cells!AP30))-MIN(AP30,Data!$E$13*(Data!$E$18-Cells!AQ30))</f>
        <v>2.5</v>
      </c>
      <c r="AQ31">
        <f>AQ30+MIN(AP30,Data!$E$13*(Data!$E$18-Cells!AQ30))-MIN(AQ30,Data!$E$13*(Data!$E$18-Cells!AR30))</f>
        <v>2.5</v>
      </c>
      <c r="AR31">
        <f>AR30+MIN(AQ30,Data!$E$13*(Data!$E$18-Cells!AR30))-MIN(AR30,Data!$E$13*(Data!$E$18-Cells!AS30))</f>
        <v>2.5</v>
      </c>
      <c r="AS31">
        <f>AS30+MIN(AR30,Data!$E$13*(Data!$E$18-Cells!AS30))-MIN(AS30,Data!$E$13*(Data!$E$18-Cells!AT30))</f>
        <v>2.5</v>
      </c>
      <c r="AT31">
        <f>AT30+MIN(AS30,Data!$E$13*(Data!$E$18-Cells!AT30))-MIN(AT30,Data!$E$13*(Data!$E$18-Cells!AU30))</f>
        <v>0</v>
      </c>
      <c r="AU31">
        <f>AU30+MIN(AT30,Data!$E$13*(Data!$E$18-Cells!AU30))-MIN(AU30,Data!$E$13*(Data!$E$18-Cells!AW30))</f>
        <v>0</v>
      </c>
      <c r="AV31">
        <f>MIN(AA31,Data!$C$17)</f>
        <v>2.5</v>
      </c>
      <c r="AW31">
        <f>MIN(AK31,Data!$D$17)</f>
        <v>0</v>
      </c>
      <c r="AX31">
        <f>MIN(Data!$E$19*(Data!$E$18-AL31),Data!$E$17)</f>
        <v>2.5</v>
      </c>
      <c r="AY31">
        <f t="shared" si="1"/>
        <v>2.5</v>
      </c>
      <c r="AZ31">
        <f t="shared" si="2"/>
        <v>0</v>
      </c>
      <c r="BA31">
        <f t="shared" si="3"/>
        <v>2.5</v>
      </c>
      <c r="BB31">
        <f t="shared" si="4"/>
        <v>1500</v>
      </c>
      <c r="BC31">
        <f t="shared" si="5"/>
        <v>0</v>
      </c>
      <c r="BD31">
        <f t="shared" si="6"/>
        <v>1500</v>
      </c>
      <c r="BE31">
        <f>Data!$C$18-Cells!BB31/Data!$B$7*Data!$B$6/3600</f>
        <v>2.5</v>
      </c>
    </row>
    <row r="32" spans="1:57">
      <c r="A32">
        <f t="shared" si="8"/>
        <v>29</v>
      </c>
      <c r="B32">
        <f>B31+Data!$B$17-MIN(B31,Data!$B$13*(Data!$B$18-Cells!C31))</f>
        <v>4.1309852600097656</v>
      </c>
      <c r="C32">
        <f>C31+MIN(B31,Data!$B$13*(Data!$B$18-Cells!C31))-MIN(C31,Data!$B$13*(Data!$B$18-Cells!D31))</f>
        <v>3.6761970520019531</v>
      </c>
      <c r="D32">
        <f>D31+MIN(C31,Data!$B$13*(Data!$B$18-Cells!D31))-MIN(D31,Data!$B$13*(Data!$B$18-Cells!E31))</f>
        <v>3.8203582763671875</v>
      </c>
      <c r="E32">
        <f>E31+MIN(D31,Data!$B$13*(Data!$B$18-Cells!E31))-MIN(E31,Data!$B$13*(Data!$B$18-Cells!F31))</f>
        <v>3.9164657592773437</v>
      </c>
      <c r="F32">
        <f>F31+MIN(E31,Data!$B$13*(Data!$B$18-Cells!F31))-MIN(F31,Data!$B$13*(Data!$B$18-Cells!G31))</f>
        <v>3.9682159423828125</v>
      </c>
      <c r="G32">
        <f>G31+MIN(F31,Data!$B$13*(Data!$B$18-Cells!G31))-MIN(G31,Data!$B$13*(Data!$B$18-Cells!H31))</f>
        <v>3.9903945922851562</v>
      </c>
      <c r="H32">
        <f>H31+MIN(G31,Data!$B$13*(Data!$B$18-Cells!H31))-MIN(H31,Data!$B$13*(Data!$B$18-Cells!I31))</f>
        <v>3.9977874755859375</v>
      </c>
      <c r="I32">
        <f>I31+MIN(H31,Data!$B$13*(Data!$B$18-Cells!I31))-MIN(I31,Data!$B$13*(Data!$B$18-Cells!J31))</f>
        <v>3.9996356964111328</v>
      </c>
      <c r="J32">
        <f>J31+MIN(I31,Data!$B$13*(Data!$B$18-Cells!J31))-MIN(J31,Data!$B$13*(Data!$B$18-Cells!K31))</f>
        <v>3.9999618530273438</v>
      </c>
      <c r="K32">
        <f>K31+MIN(J31,Data!$B$13*(Data!$B$18-Cells!K31))-MIN(K31,Data!$B$17)*L31</f>
        <v>3.9999980926513672</v>
      </c>
      <c r="L32">
        <f>MIN(1,N32/MAX(0.001,M32*(1-Data!$B$8)),O32/MAX(0.001,M32*Data!$B$8))</f>
        <v>0.83333333333333337</v>
      </c>
      <c r="M32">
        <f>MIN(K32,Data!$B$17)</f>
        <v>3</v>
      </c>
      <c r="N32">
        <f>MIN(Data!$C$17,Data!$C$19*(Data!$C$18-Cells!R32))</f>
        <v>2.5</v>
      </c>
      <c r="O32">
        <f>MIN(Data!$D$17,Data!$D$19*(Data!$D$18-Cells!AB32))</f>
        <v>0.5</v>
      </c>
      <c r="P32">
        <f>MIN(Data!$B$17,Cells!K32)*(1-Data!$B$8)*Cells!L32</f>
        <v>2.5</v>
      </c>
      <c r="Q32">
        <f>MIN(Data!$B$17,Cells!K32)*(Data!$B$8)*Cells!L32</f>
        <v>0</v>
      </c>
      <c r="R32">
        <f>R31+MIN(Data!$B$17,Cells!K31)*(1-Data!$B$8)*Cells!L31-MIN(R31,Data!$C$13*(Data!$C$18-Cells!S31))</f>
        <v>2.5</v>
      </c>
      <c r="S32">
        <f>S31+MIN(R31,Data!$C$13*(Data!$C$18-Cells!S31))-MIN(S31,Data!$C$13*(Data!$C$18-Cells!T31))</f>
        <v>2.5</v>
      </c>
      <c r="T32">
        <f>T31+MIN(S31,Data!$C$13*(Data!$C$18-Cells!T31))-MIN(T31,Data!$C$13*(Data!$C$18-Cells!U31))</f>
        <v>2.5</v>
      </c>
      <c r="U32">
        <f>U31+MIN(T31,Data!$C$13*(Data!$C$18-Cells!U31))-MIN(U31,Data!$C$13*(Data!$C$18-Cells!V31))</f>
        <v>2.5</v>
      </c>
      <c r="V32">
        <f>V31+MIN(U31,Data!$C$13*(Data!$C$18-Cells!V31))-MIN(V31,Data!$C$13*(Data!$C$18-Cells!W31))</f>
        <v>2.5</v>
      </c>
      <c r="W32">
        <f>W31+MIN(V31,Data!$C$13*(Data!$C$18-Cells!W31))-MIN(W31,Data!$C$13*(Data!$C$18-Cells!X31))</f>
        <v>2.5</v>
      </c>
      <c r="X32">
        <f>X31+MIN(W31,Data!$C$13*(Data!$C$18-Cells!X31))-MIN(X31,Data!$C$13*(Data!$C$18-Cells!Y31))</f>
        <v>2.5</v>
      </c>
      <c r="Y32">
        <f>Y31+MIN(X31,Data!$C$13*(Data!$C$18-Cells!Y31))-MIN(Y31,Data!$C$13*(Data!$C$18-Cells!Z31))</f>
        <v>2.5</v>
      </c>
      <c r="Z32">
        <f>Z31+MIN(Y31,Data!$C$13*(Data!$C$18-Cells!Z31))-MIN(Z31,Data!$C$13*(Data!$C$18-Cells!AA31))</f>
        <v>2.5</v>
      </c>
      <c r="AA32">
        <f>AA31+MIN(Z31,Data!$C$13*(Data!$C$18-Cells!AA31))-AY31</f>
        <v>2.5</v>
      </c>
      <c r="AB32">
        <f>AB31+Q31-MIN(AB31,Data!$D$13*(Data!$D$18-Cells!AC31))</f>
        <v>0</v>
      </c>
      <c r="AC32">
        <f>AC31+MIN(AB31,Data!$D$13*(Data!$D$18-Cells!AC31))-MIN(AC31,Data!$D$13*(Data!$D$18-Cells!AD31))</f>
        <v>0</v>
      </c>
      <c r="AD32">
        <f>AD31+MIN(AC31,Data!$D$13*(Data!$D$18-Cells!AD31))-MIN(AD31,Data!$D$13*(Data!$D$18-Cells!AE31))</f>
        <v>0</v>
      </c>
      <c r="AE32">
        <f>AE31+MIN(AD31,Data!$D$13*(Data!$D$18-Cells!AE31))-MIN(AE31,Data!$D$13*(Data!$D$18-Cells!AF31))</f>
        <v>0</v>
      </c>
      <c r="AF32">
        <f>AF31+MIN(AE31,Data!$D$13*(Data!$D$18-Cells!AF31))-MIN(AF31,Data!$D$13*(Data!$D$18-Cells!AG31))</f>
        <v>0</v>
      </c>
      <c r="AG32">
        <f>AG31+MIN(AF31,Data!$D$13*(Data!$D$18-Cells!AG31))-MIN(AG31,Data!$D$13*(Data!$D$18-Cells!AH31))</f>
        <v>0</v>
      </c>
      <c r="AH32">
        <f>AH31+MIN(AG31,Data!$D$13*(Data!$D$18-Cells!AH31))-MIN(AH31,Data!$D$13*(Data!$D$18-Cells!AI31))</f>
        <v>0</v>
      </c>
      <c r="AI32">
        <f>AI31+MIN(AH31,Data!$D$13*(Data!$D$18-Cells!AI31))-MIN(AI31,Data!$D$13*(Data!$D$18-Cells!AJ31))</f>
        <v>0</v>
      </c>
      <c r="AJ32">
        <f>AJ31+MIN(AI31,Data!$D$13*(Data!$D$18-Cells!AJ31))-MIN(AJ31,Data!$D$13*(Data!$D$18-Cells!AK31))</f>
        <v>0</v>
      </c>
      <c r="AK32">
        <f>AK31+MIN(AJ31,Data!$D$13*(Data!$D$18-Cells!AK31))-AZ31</f>
        <v>0</v>
      </c>
      <c r="AL32">
        <f>AL31+BA31-MIN(AL31,Data!$E$13*(Data!$E$18-Cells!AM31))</f>
        <v>2.5</v>
      </c>
      <c r="AM32">
        <f>AM31+MIN(AL31,Data!$E$13*(Data!$E$18-Cells!AM31))-MIN(AM31,Data!$E$13*(Data!$E$18-Cells!AN31))</f>
        <v>2.5</v>
      </c>
      <c r="AN32">
        <f>AN31+MIN(AM31,Data!$E$13*(Data!$E$18-Cells!AN31))-MIN(AN31,Data!$E$13*(Data!$E$18-Cells!AO31))</f>
        <v>2.5</v>
      </c>
      <c r="AO32">
        <f>AO31+MIN(AN31,Data!$E$13*(Data!$E$18-Cells!AO31))-MIN(AO31,Data!$E$13*(Data!$E$18-Cells!AP31))</f>
        <v>2.5</v>
      </c>
      <c r="AP32">
        <f>AP31+MIN(AO31,Data!$E$13*(Data!$E$18-Cells!AP31))-MIN(AP31,Data!$E$13*(Data!$E$18-Cells!AQ31))</f>
        <v>2.5</v>
      </c>
      <c r="AQ32">
        <f>AQ31+MIN(AP31,Data!$E$13*(Data!$E$18-Cells!AQ31))-MIN(AQ31,Data!$E$13*(Data!$E$18-Cells!AR31))</f>
        <v>2.5</v>
      </c>
      <c r="AR32">
        <f>AR31+MIN(AQ31,Data!$E$13*(Data!$E$18-Cells!AR31))-MIN(AR31,Data!$E$13*(Data!$E$18-Cells!AS31))</f>
        <v>2.5</v>
      </c>
      <c r="AS32">
        <f>AS31+MIN(AR31,Data!$E$13*(Data!$E$18-Cells!AS31))-MIN(AS31,Data!$E$13*(Data!$E$18-Cells!AT31))</f>
        <v>2.5</v>
      </c>
      <c r="AT32">
        <f>AT31+MIN(AS31,Data!$E$13*(Data!$E$18-Cells!AT31))-MIN(AT31,Data!$E$13*(Data!$E$18-Cells!AU31))</f>
        <v>2.5</v>
      </c>
      <c r="AU32">
        <f>AU31+MIN(AT31,Data!$E$13*(Data!$E$18-Cells!AU31))-MIN(AU31,Data!$E$13*(Data!$E$18-Cells!AW31))</f>
        <v>0</v>
      </c>
      <c r="AV32">
        <f>MIN(AA32,Data!$C$17)</f>
        <v>2.5</v>
      </c>
      <c r="AW32">
        <f>MIN(AK32,Data!$D$17)</f>
        <v>0</v>
      </c>
      <c r="AX32">
        <f>MIN(Data!$E$19*(Data!$E$18-AL32),Data!$E$17)</f>
        <v>2.5</v>
      </c>
      <c r="AY32">
        <f t="shared" si="1"/>
        <v>2.5</v>
      </c>
      <c r="AZ32">
        <f t="shared" si="2"/>
        <v>0</v>
      </c>
      <c r="BA32">
        <f t="shared" si="3"/>
        <v>2.5</v>
      </c>
      <c r="BB32">
        <f t="shared" si="4"/>
        <v>1500</v>
      </c>
      <c r="BC32">
        <f t="shared" si="5"/>
        <v>0</v>
      </c>
      <c r="BD32">
        <f t="shared" si="6"/>
        <v>1500</v>
      </c>
      <c r="BE32">
        <f>Data!$C$18-Cells!BB32/Data!$B$7*Data!$B$6/3600</f>
        <v>2.5</v>
      </c>
    </row>
    <row r="33" spans="1:57">
      <c r="A33">
        <f t="shared" si="8"/>
        <v>30</v>
      </c>
      <c r="B33">
        <f>B32+Data!$B$17-MIN(B32,Data!$B$13*(Data!$B$18-Cells!C32))</f>
        <v>4.4690837860107422</v>
      </c>
      <c r="C33">
        <f>C32+MIN(B32,Data!$B$13*(Data!$B$18-Cells!C32))-MIN(C32,Data!$B$13*(Data!$B$18-Cells!D32))</f>
        <v>3.7482776641845703</v>
      </c>
      <c r="D33">
        <f>D32+MIN(C32,Data!$B$13*(Data!$B$18-Cells!D32))-MIN(D32,Data!$B$13*(Data!$B$18-Cells!E32))</f>
        <v>3.8684120178222656</v>
      </c>
      <c r="E33">
        <f>E32+MIN(D32,Data!$B$13*(Data!$B$18-Cells!E32))-MIN(E32,Data!$B$13*(Data!$B$18-Cells!F32))</f>
        <v>3.9423408508300781</v>
      </c>
      <c r="F33">
        <f>F32+MIN(E32,Data!$B$13*(Data!$B$18-Cells!F32))-MIN(F32,Data!$B$13*(Data!$B$18-Cells!G32))</f>
        <v>3.9793052673339844</v>
      </c>
      <c r="G33">
        <f>G32+MIN(F32,Data!$B$13*(Data!$B$18-Cells!G32))-MIN(G32,Data!$B$13*(Data!$B$18-Cells!H32))</f>
        <v>3.9940910339355469</v>
      </c>
      <c r="H33">
        <f>H32+MIN(G32,Data!$B$13*(Data!$B$18-Cells!H32))-MIN(H32,Data!$B$13*(Data!$B$18-Cells!I32))</f>
        <v>3.9987115859985352</v>
      </c>
      <c r="I33">
        <f>I32+MIN(H32,Data!$B$13*(Data!$B$18-Cells!I32))-MIN(I32,Data!$B$13*(Data!$B$18-Cells!J32))</f>
        <v>3.9997987747192383</v>
      </c>
      <c r="J33">
        <f>J32+MIN(I32,Data!$B$13*(Data!$B$18-Cells!J32))-MIN(J32,Data!$B$13*(Data!$B$18-Cells!K32))</f>
        <v>3.9999799728393555</v>
      </c>
      <c r="K33">
        <f>K32+MIN(J32,Data!$B$13*(Data!$B$18-Cells!K32))-MIN(K32,Data!$B$17)*L32</f>
        <v>3.9999990463256836</v>
      </c>
      <c r="L33">
        <f>MIN(1,N33/MAX(0.001,M33*(1-Data!$B$8)),O33/MAX(0.001,M33*Data!$B$8))</f>
        <v>0.83333333333333337</v>
      </c>
      <c r="M33">
        <f>MIN(K33,Data!$B$17)</f>
        <v>3</v>
      </c>
      <c r="N33">
        <f>MIN(Data!$C$17,Data!$C$19*(Data!$C$18-Cells!R33))</f>
        <v>2.5</v>
      </c>
      <c r="O33">
        <f>MIN(Data!$D$17,Data!$D$19*(Data!$D$18-Cells!AB33))</f>
        <v>0.5</v>
      </c>
      <c r="P33">
        <f>MIN(Data!$B$17,Cells!K33)*(1-Data!$B$8)*Cells!L33</f>
        <v>2.5</v>
      </c>
      <c r="Q33">
        <f>MIN(Data!$B$17,Cells!K33)*(Data!$B$8)*Cells!L33</f>
        <v>0</v>
      </c>
      <c r="R33">
        <f>R32+MIN(Data!$B$17,Cells!K32)*(1-Data!$B$8)*Cells!L32-MIN(R32,Data!$C$13*(Data!$C$18-Cells!S32))</f>
        <v>2.5</v>
      </c>
      <c r="S33">
        <f>S32+MIN(R32,Data!$C$13*(Data!$C$18-Cells!S32))-MIN(S32,Data!$C$13*(Data!$C$18-Cells!T32))</f>
        <v>2.5</v>
      </c>
      <c r="T33">
        <f>T32+MIN(S32,Data!$C$13*(Data!$C$18-Cells!T32))-MIN(T32,Data!$C$13*(Data!$C$18-Cells!U32))</f>
        <v>2.5</v>
      </c>
      <c r="U33">
        <f>U32+MIN(T32,Data!$C$13*(Data!$C$18-Cells!U32))-MIN(U32,Data!$C$13*(Data!$C$18-Cells!V32))</f>
        <v>2.5</v>
      </c>
      <c r="V33">
        <f>V32+MIN(U32,Data!$C$13*(Data!$C$18-Cells!V32))-MIN(V32,Data!$C$13*(Data!$C$18-Cells!W32))</f>
        <v>2.5</v>
      </c>
      <c r="W33">
        <f>W32+MIN(V32,Data!$C$13*(Data!$C$18-Cells!W32))-MIN(W32,Data!$C$13*(Data!$C$18-Cells!X32))</f>
        <v>2.5</v>
      </c>
      <c r="X33">
        <f>X32+MIN(W32,Data!$C$13*(Data!$C$18-Cells!X32))-MIN(X32,Data!$C$13*(Data!$C$18-Cells!Y32))</f>
        <v>2.5</v>
      </c>
      <c r="Y33">
        <f>Y32+MIN(X32,Data!$C$13*(Data!$C$18-Cells!Y32))-MIN(Y32,Data!$C$13*(Data!$C$18-Cells!Z32))</f>
        <v>2.5</v>
      </c>
      <c r="Z33">
        <f>Z32+MIN(Y32,Data!$C$13*(Data!$C$18-Cells!Z32))-MIN(Z32,Data!$C$13*(Data!$C$18-Cells!AA32))</f>
        <v>2.5</v>
      </c>
      <c r="AA33">
        <f>AA32+MIN(Z32,Data!$C$13*(Data!$C$18-Cells!AA32))-AY32</f>
        <v>2.5</v>
      </c>
      <c r="AB33">
        <f>AB32+Q32-MIN(AB32,Data!$D$13*(Data!$D$18-Cells!AC32))</f>
        <v>0</v>
      </c>
      <c r="AC33">
        <f>AC32+MIN(AB32,Data!$D$13*(Data!$D$18-Cells!AC32))-MIN(AC32,Data!$D$13*(Data!$D$18-Cells!AD32))</f>
        <v>0</v>
      </c>
      <c r="AD33">
        <f>AD32+MIN(AC32,Data!$D$13*(Data!$D$18-Cells!AD32))-MIN(AD32,Data!$D$13*(Data!$D$18-Cells!AE32))</f>
        <v>0</v>
      </c>
      <c r="AE33">
        <f>AE32+MIN(AD32,Data!$D$13*(Data!$D$18-Cells!AE32))-MIN(AE32,Data!$D$13*(Data!$D$18-Cells!AF32))</f>
        <v>0</v>
      </c>
      <c r="AF33">
        <f>AF32+MIN(AE32,Data!$D$13*(Data!$D$18-Cells!AF32))-MIN(AF32,Data!$D$13*(Data!$D$18-Cells!AG32))</f>
        <v>0</v>
      </c>
      <c r="AG33">
        <f>AG32+MIN(AF32,Data!$D$13*(Data!$D$18-Cells!AG32))-MIN(AG32,Data!$D$13*(Data!$D$18-Cells!AH32))</f>
        <v>0</v>
      </c>
      <c r="AH33">
        <f>AH32+MIN(AG32,Data!$D$13*(Data!$D$18-Cells!AH32))-MIN(AH32,Data!$D$13*(Data!$D$18-Cells!AI32))</f>
        <v>0</v>
      </c>
      <c r="AI33">
        <f>AI32+MIN(AH32,Data!$D$13*(Data!$D$18-Cells!AI32))-MIN(AI32,Data!$D$13*(Data!$D$18-Cells!AJ32))</f>
        <v>0</v>
      </c>
      <c r="AJ33">
        <f>AJ32+MIN(AI32,Data!$D$13*(Data!$D$18-Cells!AJ32))-MIN(AJ32,Data!$D$13*(Data!$D$18-Cells!AK32))</f>
        <v>0</v>
      </c>
      <c r="AK33">
        <f>AK32+MIN(AJ32,Data!$D$13*(Data!$D$18-Cells!AK32))-AZ32</f>
        <v>0</v>
      </c>
      <c r="AL33">
        <f>AL32+BA32-MIN(AL32,Data!$E$13*(Data!$E$18-Cells!AM32))</f>
        <v>2.5</v>
      </c>
      <c r="AM33">
        <f>AM32+MIN(AL32,Data!$E$13*(Data!$E$18-Cells!AM32))-MIN(AM32,Data!$E$13*(Data!$E$18-Cells!AN32))</f>
        <v>2.5</v>
      </c>
      <c r="AN33">
        <f>AN32+MIN(AM32,Data!$E$13*(Data!$E$18-Cells!AN32))-MIN(AN32,Data!$E$13*(Data!$E$18-Cells!AO32))</f>
        <v>2.5</v>
      </c>
      <c r="AO33">
        <f>AO32+MIN(AN32,Data!$E$13*(Data!$E$18-Cells!AO32))-MIN(AO32,Data!$E$13*(Data!$E$18-Cells!AP32))</f>
        <v>2.5</v>
      </c>
      <c r="AP33">
        <f>AP32+MIN(AO32,Data!$E$13*(Data!$E$18-Cells!AP32))-MIN(AP32,Data!$E$13*(Data!$E$18-Cells!AQ32))</f>
        <v>2.5</v>
      </c>
      <c r="AQ33">
        <f>AQ32+MIN(AP32,Data!$E$13*(Data!$E$18-Cells!AQ32))-MIN(AQ32,Data!$E$13*(Data!$E$18-Cells!AR32))</f>
        <v>2.5</v>
      </c>
      <c r="AR33">
        <f>AR32+MIN(AQ32,Data!$E$13*(Data!$E$18-Cells!AR32))-MIN(AR32,Data!$E$13*(Data!$E$18-Cells!AS32))</f>
        <v>2.5</v>
      </c>
      <c r="AS33">
        <f>AS32+MIN(AR32,Data!$E$13*(Data!$E$18-Cells!AS32))-MIN(AS32,Data!$E$13*(Data!$E$18-Cells!AT32))</f>
        <v>2.5</v>
      </c>
      <c r="AT33">
        <f>AT32+MIN(AS32,Data!$E$13*(Data!$E$18-Cells!AT32))-MIN(AT32,Data!$E$13*(Data!$E$18-Cells!AU32))</f>
        <v>2.5</v>
      </c>
      <c r="AU33">
        <f>AU32+MIN(AT32,Data!$E$13*(Data!$E$18-Cells!AU32))-MIN(AU32,Data!$E$13*(Data!$E$18-Cells!AW32))</f>
        <v>2.5</v>
      </c>
      <c r="AV33">
        <f>MIN(AA33,Data!$C$17)</f>
        <v>2.5</v>
      </c>
      <c r="AW33">
        <f>MIN(AK33,Data!$D$17)</f>
        <v>0</v>
      </c>
      <c r="AX33">
        <f>MIN(Data!$E$19*(Data!$E$18-AL33),Data!$E$17)</f>
        <v>2.5</v>
      </c>
      <c r="AY33">
        <f t="shared" si="1"/>
        <v>2.5</v>
      </c>
      <c r="AZ33">
        <f t="shared" si="2"/>
        <v>0</v>
      </c>
      <c r="BA33">
        <f t="shared" si="3"/>
        <v>2.5</v>
      </c>
      <c r="BB33">
        <f t="shared" si="4"/>
        <v>1500</v>
      </c>
      <c r="BC33">
        <f t="shared" si="5"/>
        <v>0</v>
      </c>
      <c r="BD33">
        <f t="shared" si="6"/>
        <v>1500</v>
      </c>
      <c r="BE33">
        <f>Data!$C$18-Cells!BB33/Data!$B$7*Data!$B$6/3600</f>
        <v>2.5</v>
      </c>
    </row>
    <row r="34" spans="1:57">
      <c r="A34">
        <f t="shared" si="8"/>
        <v>31</v>
      </c>
      <c r="B34">
        <f>B33+Data!$B$17-MIN(B33,Data!$B$13*(Data!$B$18-Cells!C33))</f>
        <v>4.8432226181030273</v>
      </c>
      <c r="C34">
        <f>C33+MIN(B33,Data!$B$13*(Data!$B$18-Cells!C33))-MIN(C33,Data!$B$13*(Data!$B$18-Cells!D33))</f>
        <v>3.808344841003418</v>
      </c>
      <c r="D34">
        <f>D33+MIN(C33,Data!$B$13*(Data!$B$18-Cells!D33))-MIN(D33,Data!$B$13*(Data!$B$18-Cells!E33))</f>
        <v>3.9053764343261719</v>
      </c>
      <c r="E34">
        <f>E33+MIN(D33,Data!$B$13*(Data!$B$18-Cells!E33))-MIN(E33,Data!$B$13*(Data!$B$18-Cells!F33))</f>
        <v>3.9608230590820313</v>
      </c>
      <c r="F34">
        <f>F33+MIN(E33,Data!$B$13*(Data!$B$18-Cells!F33))-MIN(F33,Data!$B$13*(Data!$B$18-Cells!G33))</f>
        <v>3.9866981506347656</v>
      </c>
      <c r="G34">
        <f>G33+MIN(F33,Data!$B$13*(Data!$B$18-Cells!G33))-MIN(G33,Data!$B$13*(Data!$B$18-Cells!H33))</f>
        <v>3.996401309967041</v>
      </c>
      <c r="H34">
        <f>H33+MIN(G33,Data!$B$13*(Data!$B$18-Cells!H33))-MIN(H33,Data!$B$13*(Data!$B$18-Cells!I33))</f>
        <v>3.9992551803588867</v>
      </c>
      <c r="I34">
        <f>I33+MIN(H33,Data!$B$13*(Data!$B$18-Cells!I33))-MIN(I33,Data!$B$13*(Data!$B$18-Cells!J33))</f>
        <v>3.9998893737792969</v>
      </c>
      <c r="J34">
        <f>J33+MIN(I33,Data!$B$13*(Data!$B$18-Cells!J33))-MIN(J33,Data!$B$13*(Data!$B$18-Cells!K33))</f>
        <v>3.9999895095825195</v>
      </c>
      <c r="K34">
        <f>K33+MIN(J33,Data!$B$13*(Data!$B$18-Cells!K33))-MIN(K33,Data!$B$17)*L33</f>
        <v>3.9999995231628418</v>
      </c>
      <c r="L34">
        <f>MIN(1,N34/MAX(0.001,M34*(1-Data!$B$8)),O34/MAX(0.001,M34*Data!$B$8))</f>
        <v>0.83333333333333337</v>
      </c>
      <c r="M34">
        <f>MIN(K34,Data!$B$17)</f>
        <v>3</v>
      </c>
      <c r="N34">
        <f>MIN(Data!$C$17,Data!$C$19*(Data!$C$18-Cells!R34))</f>
        <v>2.5</v>
      </c>
      <c r="O34">
        <f>MIN(Data!$D$17,Data!$D$19*(Data!$D$18-Cells!AB34))</f>
        <v>0.5</v>
      </c>
      <c r="P34">
        <f>MIN(Data!$B$17,Cells!K34)*(1-Data!$B$8)*Cells!L34</f>
        <v>2.5</v>
      </c>
      <c r="Q34">
        <f>MIN(Data!$B$17,Cells!K34)*(Data!$B$8)*Cells!L34</f>
        <v>0</v>
      </c>
      <c r="R34">
        <f>R33+MIN(Data!$B$17,Cells!K33)*(1-Data!$B$8)*Cells!L33-MIN(R33,Data!$C$13*(Data!$C$18-Cells!S33))</f>
        <v>2.5</v>
      </c>
      <c r="S34">
        <f>S33+MIN(R33,Data!$C$13*(Data!$C$18-Cells!S33))-MIN(S33,Data!$C$13*(Data!$C$18-Cells!T33))</f>
        <v>2.5</v>
      </c>
      <c r="T34">
        <f>T33+MIN(S33,Data!$C$13*(Data!$C$18-Cells!T33))-MIN(T33,Data!$C$13*(Data!$C$18-Cells!U33))</f>
        <v>2.5</v>
      </c>
      <c r="U34">
        <f>U33+MIN(T33,Data!$C$13*(Data!$C$18-Cells!U33))-MIN(U33,Data!$C$13*(Data!$C$18-Cells!V33))</f>
        <v>2.5</v>
      </c>
      <c r="V34">
        <f>V33+MIN(U33,Data!$C$13*(Data!$C$18-Cells!V33))-MIN(V33,Data!$C$13*(Data!$C$18-Cells!W33))</f>
        <v>2.5</v>
      </c>
      <c r="W34">
        <f>W33+MIN(V33,Data!$C$13*(Data!$C$18-Cells!W33))-MIN(W33,Data!$C$13*(Data!$C$18-Cells!X33))</f>
        <v>2.5</v>
      </c>
      <c r="X34">
        <f>X33+MIN(W33,Data!$C$13*(Data!$C$18-Cells!X33))-MIN(X33,Data!$C$13*(Data!$C$18-Cells!Y33))</f>
        <v>2.5</v>
      </c>
      <c r="Y34">
        <f>Y33+MIN(X33,Data!$C$13*(Data!$C$18-Cells!Y33))-MIN(Y33,Data!$C$13*(Data!$C$18-Cells!Z33))</f>
        <v>2.5</v>
      </c>
      <c r="Z34">
        <f>Z33+MIN(Y33,Data!$C$13*(Data!$C$18-Cells!Z33))-MIN(Z33,Data!$C$13*(Data!$C$18-Cells!AA33))</f>
        <v>2.5</v>
      </c>
      <c r="AA34">
        <f>AA33+MIN(Z33,Data!$C$13*(Data!$C$18-Cells!AA33))-AY33</f>
        <v>2.5</v>
      </c>
      <c r="AB34">
        <f>AB33+Q33-MIN(AB33,Data!$D$13*(Data!$D$18-Cells!AC33))</f>
        <v>0</v>
      </c>
      <c r="AC34">
        <f>AC33+MIN(AB33,Data!$D$13*(Data!$D$18-Cells!AC33))-MIN(AC33,Data!$D$13*(Data!$D$18-Cells!AD33))</f>
        <v>0</v>
      </c>
      <c r="AD34">
        <f>AD33+MIN(AC33,Data!$D$13*(Data!$D$18-Cells!AD33))-MIN(AD33,Data!$D$13*(Data!$D$18-Cells!AE33))</f>
        <v>0</v>
      </c>
      <c r="AE34">
        <f>AE33+MIN(AD33,Data!$D$13*(Data!$D$18-Cells!AE33))-MIN(AE33,Data!$D$13*(Data!$D$18-Cells!AF33))</f>
        <v>0</v>
      </c>
      <c r="AF34">
        <f>AF33+MIN(AE33,Data!$D$13*(Data!$D$18-Cells!AF33))-MIN(AF33,Data!$D$13*(Data!$D$18-Cells!AG33))</f>
        <v>0</v>
      </c>
      <c r="AG34">
        <f>AG33+MIN(AF33,Data!$D$13*(Data!$D$18-Cells!AG33))-MIN(AG33,Data!$D$13*(Data!$D$18-Cells!AH33))</f>
        <v>0</v>
      </c>
      <c r="AH34">
        <f>AH33+MIN(AG33,Data!$D$13*(Data!$D$18-Cells!AH33))-MIN(AH33,Data!$D$13*(Data!$D$18-Cells!AI33))</f>
        <v>0</v>
      </c>
      <c r="AI34">
        <f>AI33+MIN(AH33,Data!$D$13*(Data!$D$18-Cells!AI33))-MIN(AI33,Data!$D$13*(Data!$D$18-Cells!AJ33))</f>
        <v>0</v>
      </c>
      <c r="AJ34">
        <f>AJ33+MIN(AI33,Data!$D$13*(Data!$D$18-Cells!AJ33))-MIN(AJ33,Data!$D$13*(Data!$D$18-Cells!AK33))</f>
        <v>0</v>
      </c>
      <c r="AK34">
        <f>AK33+MIN(AJ33,Data!$D$13*(Data!$D$18-Cells!AK33))-AZ33</f>
        <v>0</v>
      </c>
      <c r="AL34">
        <f>AL33+BA33-MIN(AL33,Data!$E$13*(Data!$E$18-Cells!AM33))</f>
        <v>2.5</v>
      </c>
      <c r="AM34">
        <f>AM33+MIN(AL33,Data!$E$13*(Data!$E$18-Cells!AM33))-MIN(AM33,Data!$E$13*(Data!$E$18-Cells!AN33))</f>
        <v>2.5</v>
      </c>
      <c r="AN34">
        <f>AN33+MIN(AM33,Data!$E$13*(Data!$E$18-Cells!AN33))-MIN(AN33,Data!$E$13*(Data!$E$18-Cells!AO33))</f>
        <v>2.5</v>
      </c>
      <c r="AO34">
        <f>AO33+MIN(AN33,Data!$E$13*(Data!$E$18-Cells!AO33))-MIN(AO33,Data!$E$13*(Data!$E$18-Cells!AP33))</f>
        <v>2.5</v>
      </c>
      <c r="AP34">
        <f>AP33+MIN(AO33,Data!$E$13*(Data!$E$18-Cells!AP33))-MIN(AP33,Data!$E$13*(Data!$E$18-Cells!AQ33))</f>
        <v>2.5</v>
      </c>
      <c r="AQ34">
        <f>AQ33+MIN(AP33,Data!$E$13*(Data!$E$18-Cells!AQ33))-MIN(AQ33,Data!$E$13*(Data!$E$18-Cells!AR33))</f>
        <v>2.5</v>
      </c>
      <c r="AR34">
        <f>AR33+MIN(AQ33,Data!$E$13*(Data!$E$18-Cells!AR33))-MIN(AR33,Data!$E$13*(Data!$E$18-Cells!AS33))</f>
        <v>2.5</v>
      </c>
      <c r="AS34">
        <f>AS33+MIN(AR33,Data!$E$13*(Data!$E$18-Cells!AS33))-MIN(AS33,Data!$E$13*(Data!$E$18-Cells!AT33))</f>
        <v>2.5</v>
      </c>
      <c r="AT34">
        <f>AT33+MIN(AS33,Data!$E$13*(Data!$E$18-Cells!AT33))-MIN(AT33,Data!$E$13*(Data!$E$18-Cells!AU33))</f>
        <v>2.5</v>
      </c>
      <c r="AU34">
        <f>AU33+MIN(AT33,Data!$E$13*(Data!$E$18-Cells!AU33))-MIN(AU33,Data!$E$13*(Data!$E$18-Cells!AW33))</f>
        <v>2.5</v>
      </c>
      <c r="AV34">
        <f>MIN(AA34,Data!$C$17)</f>
        <v>2.5</v>
      </c>
      <c r="AW34">
        <f>MIN(AK34,Data!$D$17)</f>
        <v>0</v>
      </c>
      <c r="AX34">
        <f>MIN(Data!$E$19*(Data!$E$18-AL34),Data!$E$17)</f>
        <v>2.5</v>
      </c>
      <c r="AY34">
        <f t="shared" si="1"/>
        <v>2.5</v>
      </c>
      <c r="AZ34">
        <f t="shared" si="2"/>
        <v>0</v>
      </c>
      <c r="BA34">
        <f t="shared" si="3"/>
        <v>2.5</v>
      </c>
      <c r="BB34">
        <f t="shared" si="4"/>
        <v>1500</v>
      </c>
      <c r="BC34">
        <f t="shared" si="5"/>
        <v>0</v>
      </c>
      <c r="BD34">
        <f t="shared" si="6"/>
        <v>1500</v>
      </c>
      <c r="BE34">
        <f>Data!$C$18-Cells!BB34/Data!$B$7*Data!$B$6/3600</f>
        <v>2.5</v>
      </c>
    </row>
    <row r="35" spans="1:57">
      <c r="A35">
        <f t="shared" si="8"/>
        <v>32</v>
      </c>
      <c r="B35">
        <f>B34+Data!$B$17-MIN(B34,Data!$B$13*(Data!$B$18-Cells!C34))</f>
        <v>5.2473950386047363</v>
      </c>
      <c r="C35">
        <f>C34+MIN(B34,Data!$B$13*(Data!$B$18-Cells!C34))-MIN(C34,Data!$B$13*(Data!$B$18-Cells!D34))</f>
        <v>3.8568606376647949</v>
      </c>
      <c r="D35">
        <f>D34+MIN(C34,Data!$B$13*(Data!$B$18-Cells!D34))-MIN(D34,Data!$B$13*(Data!$B$18-Cells!E34))</f>
        <v>3.9330997467041016</v>
      </c>
      <c r="E35">
        <f>E34+MIN(D34,Data!$B$13*(Data!$B$18-Cells!E34))-MIN(E34,Data!$B$13*(Data!$B$18-Cells!F34))</f>
        <v>3.9737606048583984</v>
      </c>
      <c r="F35">
        <f>F34+MIN(E34,Data!$B$13*(Data!$B$18-Cells!F34))-MIN(F34,Data!$B$13*(Data!$B$18-Cells!G34))</f>
        <v>3.9915497303009033</v>
      </c>
      <c r="G35">
        <f>G34+MIN(F34,Data!$B$13*(Data!$B$18-Cells!G34))-MIN(G34,Data!$B$13*(Data!$B$18-Cells!H34))</f>
        <v>3.9978282451629639</v>
      </c>
      <c r="H35">
        <f>H34+MIN(G34,Data!$B$13*(Data!$B$18-Cells!H34))-MIN(H34,Data!$B$13*(Data!$B$18-Cells!I34))</f>
        <v>3.9995722770690918</v>
      </c>
      <c r="I35">
        <f>I34+MIN(H34,Data!$B$13*(Data!$B$18-Cells!I34))-MIN(I34,Data!$B$13*(Data!$B$18-Cells!J34))</f>
        <v>3.9999394416809082</v>
      </c>
      <c r="J35">
        <f>J34+MIN(I34,Data!$B$13*(Data!$B$18-Cells!J34))-MIN(J34,Data!$B$13*(Data!$B$18-Cells!K34))</f>
        <v>3.9999945163726807</v>
      </c>
      <c r="K35">
        <f>K34+MIN(J34,Data!$B$13*(Data!$B$18-Cells!K34))-MIN(K34,Data!$B$17)*L34</f>
        <v>3.9999997615814209</v>
      </c>
      <c r="L35">
        <f>MIN(1,N35/MAX(0.001,M35*(1-Data!$B$8)),O35/MAX(0.001,M35*Data!$B$8))</f>
        <v>0.83333333333333337</v>
      </c>
      <c r="M35">
        <f>MIN(K35,Data!$B$17)</f>
        <v>3</v>
      </c>
      <c r="N35">
        <f>MIN(Data!$C$17,Data!$C$19*(Data!$C$18-Cells!R35))</f>
        <v>2.5</v>
      </c>
      <c r="O35">
        <f>MIN(Data!$D$17,Data!$D$19*(Data!$D$18-Cells!AB35))</f>
        <v>0.5</v>
      </c>
      <c r="P35">
        <f>MIN(Data!$B$17,Cells!K35)*(1-Data!$B$8)*Cells!L35</f>
        <v>2.5</v>
      </c>
      <c r="Q35">
        <f>MIN(Data!$B$17,Cells!K35)*(Data!$B$8)*Cells!L35</f>
        <v>0</v>
      </c>
      <c r="R35">
        <f>R34+MIN(Data!$B$17,Cells!K34)*(1-Data!$B$8)*Cells!L34-MIN(R34,Data!$C$13*(Data!$C$18-Cells!S34))</f>
        <v>2.5</v>
      </c>
      <c r="S35">
        <f>S34+MIN(R34,Data!$C$13*(Data!$C$18-Cells!S34))-MIN(S34,Data!$C$13*(Data!$C$18-Cells!T34))</f>
        <v>2.5</v>
      </c>
      <c r="T35">
        <f>T34+MIN(S34,Data!$C$13*(Data!$C$18-Cells!T34))-MIN(T34,Data!$C$13*(Data!$C$18-Cells!U34))</f>
        <v>2.5</v>
      </c>
      <c r="U35">
        <f>U34+MIN(T34,Data!$C$13*(Data!$C$18-Cells!U34))-MIN(U34,Data!$C$13*(Data!$C$18-Cells!V34))</f>
        <v>2.5</v>
      </c>
      <c r="V35">
        <f>V34+MIN(U34,Data!$C$13*(Data!$C$18-Cells!V34))-MIN(V34,Data!$C$13*(Data!$C$18-Cells!W34))</f>
        <v>2.5</v>
      </c>
      <c r="W35">
        <f>W34+MIN(V34,Data!$C$13*(Data!$C$18-Cells!W34))-MIN(W34,Data!$C$13*(Data!$C$18-Cells!X34))</f>
        <v>2.5</v>
      </c>
      <c r="X35">
        <f>X34+MIN(W34,Data!$C$13*(Data!$C$18-Cells!X34))-MIN(X34,Data!$C$13*(Data!$C$18-Cells!Y34))</f>
        <v>2.5</v>
      </c>
      <c r="Y35">
        <f>Y34+MIN(X34,Data!$C$13*(Data!$C$18-Cells!Y34))-MIN(Y34,Data!$C$13*(Data!$C$18-Cells!Z34))</f>
        <v>2.5</v>
      </c>
      <c r="Z35">
        <f>Z34+MIN(Y34,Data!$C$13*(Data!$C$18-Cells!Z34))-MIN(Z34,Data!$C$13*(Data!$C$18-Cells!AA34))</f>
        <v>2.5</v>
      </c>
      <c r="AA35">
        <f>AA34+MIN(Z34,Data!$C$13*(Data!$C$18-Cells!AA34))-AY34</f>
        <v>2.5</v>
      </c>
      <c r="AB35">
        <f>AB34+Q34-MIN(AB34,Data!$D$13*(Data!$D$18-Cells!AC34))</f>
        <v>0</v>
      </c>
      <c r="AC35">
        <f>AC34+MIN(AB34,Data!$D$13*(Data!$D$18-Cells!AC34))-MIN(AC34,Data!$D$13*(Data!$D$18-Cells!AD34))</f>
        <v>0</v>
      </c>
      <c r="AD35">
        <f>AD34+MIN(AC34,Data!$D$13*(Data!$D$18-Cells!AD34))-MIN(AD34,Data!$D$13*(Data!$D$18-Cells!AE34))</f>
        <v>0</v>
      </c>
      <c r="AE35">
        <f>AE34+MIN(AD34,Data!$D$13*(Data!$D$18-Cells!AE34))-MIN(AE34,Data!$D$13*(Data!$D$18-Cells!AF34))</f>
        <v>0</v>
      </c>
      <c r="AF35">
        <f>AF34+MIN(AE34,Data!$D$13*(Data!$D$18-Cells!AF34))-MIN(AF34,Data!$D$13*(Data!$D$18-Cells!AG34))</f>
        <v>0</v>
      </c>
      <c r="AG35">
        <f>AG34+MIN(AF34,Data!$D$13*(Data!$D$18-Cells!AG34))-MIN(AG34,Data!$D$13*(Data!$D$18-Cells!AH34))</f>
        <v>0</v>
      </c>
      <c r="AH35">
        <f>AH34+MIN(AG34,Data!$D$13*(Data!$D$18-Cells!AH34))-MIN(AH34,Data!$D$13*(Data!$D$18-Cells!AI34))</f>
        <v>0</v>
      </c>
      <c r="AI35">
        <f>AI34+MIN(AH34,Data!$D$13*(Data!$D$18-Cells!AI34))-MIN(AI34,Data!$D$13*(Data!$D$18-Cells!AJ34))</f>
        <v>0</v>
      </c>
      <c r="AJ35">
        <f>AJ34+MIN(AI34,Data!$D$13*(Data!$D$18-Cells!AJ34))-MIN(AJ34,Data!$D$13*(Data!$D$18-Cells!AK34))</f>
        <v>0</v>
      </c>
      <c r="AK35">
        <f>AK34+MIN(AJ34,Data!$D$13*(Data!$D$18-Cells!AK34))-AZ34</f>
        <v>0</v>
      </c>
      <c r="AL35">
        <f>AL34+BA34-MIN(AL34,Data!$E$13*(Data!$E$18-Cells!AM34))</f>
        <v>2.5</v>
      </c>
      <c r="AM35">
        <f>AM34+MIN(AL34,Data!$E$13*(Data!$E$18-Cells!AM34))-MIN(AM34,Data!$E$13*(Data!$E$18-Cells!AN34))</f>
        <v>2.5</v>
      </c>
      <c r="AN35">
        <f>AN34+MIN(AM34,Data!$E$13*(Data!$E$18-Cells!AN34))-MIN(AN34,Data!$E$13*(Data!$E$18-Cells!AO34))</f>
        <v>2.5</v>
      </c>
      <c r="AO35">
        <f>AO34+MIN(AN34,Data!$E$13*(Data!$E$18-Cells!AO34))-MIN(AO34,Data!$E$13*(Data!$E$18-Cells!AP34))</f>
        <v>2.5</v>
      </c>
      <c r="AP35">
        <f>AP34+MIN(AO34,Data!$E$13*(Data!$E$18-Cells!AP34))-MIN(AP34,Data!$E$13*(Data!$E$18-Cells!AQ34))</f>
        <v>2.5</v>
      </c>
      <c r="AQ35">
        <f>AQ34+MIN(AP34,Data!$E$13*(Data!$E$18-Cells!AQ34))-MIN(AQ34,Data!$E$13*(Data!$E$18-Cells!AR34))</f>
        <v>2.5</v>
      </c>
      <c r="AR35">
        <f>AR34+MIN(AQ34,Data!$E$13*(Data!$E$18-Cells!AR34))-MIN(AR34,Data!$E$13*(Data!$E$18-Cells!AS34))</f>
        <v>2.5</v>
      </c>
      <c r="AS35">
        <f>AS34+MIN(AR34,Data!$E$13*(Data!$E$18-Cells!AS34))-MIN(AS34,Data!$E$13*(Data!$E$18-Cells!AT34))</f>
        <v>2.5</v>
      </c>
      <c r="AT35">
        <f>AT34+MIN(AS34,Data!$E$13*(Data!$E$18-Cells!AT34))-MIN(AT34,Data!$E$13*(Data!$E$18-Cells!AU34))</f>
        <v>2.5</v>
      </c>
      <c r="AU35">
        <f>AU34+MIN(AT34,Data!$E$13*(Data!$E$18-Cells!AU34))-MIN(AU34,Data!$E$13*(Data!$E$18-Cells!AW34))</f>
        <v>2.5</v>
      </c>
      <c r="AV35">
        <f>MIN(AA35,Data!$C$17)</f>
        <v>2.5</v>
      </c>
      <c r="AW35">
        <f>MIN(AK35,Data!$D$17)</f>
        <v>0</v>
      </c>
      <c r="AX35">
        <f>MIN(Data!$E$19*(Data!$E$18-AL35),Data!$E$17)</f>
        <v>2.5</v>
      </c>
      <c r="AY35">
        <f t="shared" si="1"/>
        <v>2.5</v>
      </c>
      <c r="AZ35">
        <f t="shared" si="2"/>
        <v>0</v>
      </c>
      <c r="BA35">
        <f t="shared" si="3"/>
        <v>2.5</v>
      </c>
      <c r="BB35">
        <f t="shared" si="4"/>
        <v>1500</v>
      </c>
      <c r="BC35">
        <f t="shared" si="5"/>
        <v>0</v>
      </c>
      <c r="BD35">
        <f t="shared" si="6"/>
        <v>1500</v>
      </c>
      <c r="BE35">
        <f>Data!$C$18-Cells!BB35/Data!$B$7*Data!$B$6/3600</f>
        <v>2.5</v>
      </c>
    </row>
    <row r="36" spans="1:57">
      <c r="A36">
        <f t="shared" si="8"/>
        <v>33</v>
      </c>
      <c r="B36">
        <f>B35+Data!$B$17-MIN(B35,Data!$B$13*(Data!$B$18-Cells!C35))</f>
        <v>5.6758253574371338</v>
      </c>
      <c r="C36">
        <f>C35+MIN(B35,Data!$B$13*(Data!$B$18-Cells!C35))-MIN(C35,Data!$B$13*(Data!$B$18-Cells!D35))</f>
        <v>3.8949801921844482</v>
      </c>
      <c r="D36">
        <f>D35+MIN(C35,Data!$B$13*(Data!$B$18-Cells!D35))-MIN(D35,Data!$B$13*(Data!$B$18-Cells!E35))</f>
        <v>3.95343017578125</v>
      </c>
      <c r="E36">
        <f>E35+MIN(D35,Data!$B$13*(Data!$B$18-Cells!E35))-MIN(E35,Data!$B$13*(Data!$B$18-Cells!F35))</f>
        <v>3.9826551675796509</v>
      </c>
      <c r="F36">
        <f>F35+MIN(E35,Data!$B$13*(Data!$B$18-Cells!F35))-MIN(F35,Data!$B$13*(Data!$B$18-Cells!G35))</f>
        <v>3.9946889877319336</v>
      </c>
      <c r="G36">
        <f>G35+MIN(F35,Data!$B$13*(Data!$B$18-Cells!G35))-MIN(G35,Data!$B$13*(Data!$B$18-Cells!H35))</f>
        <v>3.9987002611160278</v>
      </c>
      <c r="H36">
        <f>H35+MIN(G35,Data!$B$13*(Data!$B$18-Cells!H35))-MIN(H35,Data!$B$13*(Data!$B$18-Cells!I35))</f>
        <v>3.999755859375</v>
      </c>
      <c r="I36">
        <f>I35+MIN(H35,Data!$B$13*(Data!$B$18-Cells!I35))-MIN(I35,Data!$B$13*(Data!$B$18-Cells!J35))</f>
        <v>3.9999669790267944</v>
      </c>
      <c r="J36">
        <f>J35+MIN(I35,Data!$B$13*(Data!$B$18-Cells!J35))-MIN(J35,Data!$B$13*(Data!$B$18-Cells!K35))</f>
        <v>3.9999971389770508</v>
      </c>
      <c r="K36">
        <f>K35+MIN(J35,Data!$B$13*(Data!$B$18-Cells!K35))-MIN(K35,Data!$B$17)*L35</f>
        <v>3.9999998807907104</v>
      </c>
      <c r="L36">
        <f>MIN(1,N36/MAX(0.001,M36*(1-Data!$B$8)),O36/MAX(0.001,M36*Data!$B$8))</f>
        <v>0.83333333333333337</v>
      </c>
      <c r="M36">
        <f>MIN(K36,Data!$B$17)</f>
        <v>3</v>
      </c>
      <c r="N36">
        <f>MIN(Data!$C$17,Data!$C$19*(Data!$C$18-Cells!R36))</f>
        <v>2.5</v>
      </c>
      <c r="O36">
        <f>MIN(Data!$D$17,Data!$D$19*(Data!$D$18-Cells!AB36))</f>
        <v>0.5</v>
      </c>
      <c r="P36">
        <f>MIN(Data!$B$17,Cells!K36)*(1-Data!$B$8)*Cells!L36</f>
        <v>2.5</v>
      </c>
      <c r="Q36">
        <f>MIN(Data!$B$17,Cells!K36)*(Data!$B$8)*Cells!L36</f>
        <v>0</v>
      </c>
      <c r="R36">
        <f>R35+MIN(Data!$B$17,Cells!K35)*(1-Data!$B$8)*Cells!L35-MIN(R35,Data!$C$13*(Data!$C$18-Cells!S35))</f>
        <v>2.5</v>
      </c>
      <c r="S36">
        <f>S35+MIN(R35,Data!$C$13*(Data!$C$18-Cells!S35))-MIN(S35,Data!$C$13*(Data!$C$18-Cells!T35))</f>
        <v>2.5</v>
      </c>
      <c r="T36">
        <f>T35+MIN(S35,Data!$C$13*(Data!$C$18-Cells!T35))-MIN(T35,Data!$C$13*(Data!$C$18-Cells!U35))</f>
        <v>2.5</v>
      </c>
      <c r="U36">
        <f>U35+MIN(T35,Data!$C$13*(Data!$C$18-Cells!U35))-MIN(U35,Data!$C$13*(Data!$C$18-Cells!V35))</f>
        <v>2.5</v>
      </c>
      <c r="V36">
        <f>V35+MIN(U35,Data!$C$13*(Data!$C$18-Cells!V35))-MIN(V35,Data!$C$13*(Data!$C$18-Cells!W35))</f>
        <v>2.5</v>
      </c>
      <c r="W36">
        <f>W35+MIN(V35,Data!$C$13*(Data!$C$18-Cells!W35))-MIN(W35,Data!$C$13*(Data!$C$18-Cells!X35))</f>
        <v>2.5</v>
      </c>
      <c r="X36">
        <f>X35+MIN(W35,Data!$C$13*(Data!$C$18-Cells!X35))-MIN(X35,Data!$C$13*(Data!$C$18-Cells!Y35))</f>
        <v>2.5</v>
      </c>
      <c r="Y36">
        <f>Y35+MIN(X35,Data!$C$13*(Data!$C$18-Cells!Y35))-MIN(Y35,Data!$C$13*(Data!$C$18-Cells!Z35))</f>
        <v>2.5</v>
      </c>
      <c r="Z36">
        <f>Z35+MIN(Y35,Data!$C$13*(Data!$C$18-Cells!Z35))-MIN(Z35,Data!$C$13*(Data!$C$18-Cells!AA35))</f>
        <v>2.5</v>
      </c>
      <c r="AA36">
        <f>AA35+MIN(Z35,Data!$C$13*(Data!$C$18-Cells!AA35))-AY35</f>
        <v>2.5</v>
      </c>
      <c r="AB36">
        <f>AB35+Q35-MIN(AB35,Data!$D$13*(Data!$D$18-Cells!AC35))</f>
        <v>0</v>
      </c>
      <c r="AC36">
        <f>AC35+MIN(AB35,Data!$D$13*(Data!$D$18-Cells!AC35))-MIN(AC35,Data!$D$13*(Data!$D$18-Cells!AD35))</f>
        <v>0</v>
      </c>
      <c r="AD36">
        <f>AD35+MIN(AC35,Data!$D$13*(Data!$D$18-Cells!AD35))-MIN(AD35,Data!$D$13*(Data!$D$18-Cells!AE35))</f>
        <v>0</v>
      </c>
      <c r="AE36">
        <f>AE35+MIN(AD35,Data!$D$13*(Data!$D$18-Cells!AE35))-MIN(AE35,Data!$D$13*(Data!$D$18-Cells!AF35))</f>
        <v>0</v>
      </c>
      <c r="AF36">
        <f>AF35+MIN(AE35,Data!$D$13*(Data!$D$18-Cells!AF35))-MIN(AF35,Data!$D$13*(Data!$D$18-Cells!AG35))</f>
        <v>0</v>
      </c>
      <c r="AG36">
        <f>AG35+MIN(AF35,Data!$D$13*(Data!$D$18-Cells!AG35))-MIN(AG35,Data!$D$13*(Data!$D$18-Cells!AH35))</f>
        <v>0</v>
      </c>
      <c r="AH36">
        <f>AH35+MIN(AG35,Data!$D$13*(Data!$D$18-Cells!AH35))-MIN(AH35,Data!$D$13*(Data!$D$18-Cells!AI35))</f>
        <v>0</v>
      </c>
      <c r="AI36">
        <f>AI35+MIN(AH35,Data!$D$13*(Data!$D$18-Cells!AI35))-MIN(AI35,Data!$D$13*(Data!$D$18-Cells!AJ35))</f>
        <v>0</v>
      </c>
      <c r="AJ36">
        <f>AJ35+MIN(AI35,Data!$D$13*(Data!$D$18-Cells!AJ35))-MIN(AJ35,Data!$D$13*(Data!$D$18-Cells!AK35))</f>
        <v>0</v>
      </c>
      <c r="AK36">
        <f>AK35+MIN(AJ35,Data!$D$13*(Data!$D$18-Cells!AK35))-AZ35</f>
        <v>0</v>
      </c>
      <c r="AL36">
        <f>AL35+BA35-MIN(AL35,Data!$E$13*(Data!$E$18-Cells!AM35))</f>
        <v>2.5</v>
      </c>
      <c r="AM36">
        <f>AM35+MIN(AL35,Data!$E$13*(Data!$E$18-Cells!AM35))-MIN(AM35,Data!$E$13*(Data!$E$18-Cells!AN35))</f>
        <v>2.5</v>
      </c>
      <c r="AN36">
        <f>AN35+MIN(AM35,Data!$E$13*(Data!$E$18-Cells!AN35))-MIN(AN35,Data!$E$13*(Data!$E$18-Cells!AO35))</f>
        <v>2.5</v>
      </c>
      <c r="AO36">
        <f>AO35+MIN(AN35,Data!$E$13*(Data!$E$18-Cells!AO35))-MIN(AO35,Data!$E$13*(Data!$E$18-Cells!AP35))</f>
        <v>2.5</v>
      </c>
      <c r="AP36">
        <f>AP35+MIN(AO35,Data!$E$13*(Data!$E$18-Cells!AP35))-MIN(AP35,Data!$E$13*(Data!$E$18-Cells!AQ35))</f>
        <v>2.5</v>
      </c>
      <c r="AQ36">
        <f>AQ35+MIN(AP35,Data!$E$13*(Data!$E$18-Cells!AQ35))-MIN(AQ35,Data!$E$13*(Data!$E$18-Cells!AR35))</f>
        <v>2.5</v>
      </c>
      <c r="AR36">
        <f>AR35+MIN(AQ35,Data!$E$13*(Data!$E$18-Cells!AR35))-MIN(AR35,Data!$E$13*(Data!$E$18-Cells!AS35))</f>
        <v>2.5</v>
      </c>
      <c r="AS36">
        <f>AS35+MIN(AR35,Data!$E$13*(Data!$E$18-Cells!AS35))-MIN(AS35,Data!$E$13*(Data!$E$18-Cells!AT35))</f>
        <v>2.5</v>
      </c>
      <c r="AT36">
        <f>AT35+MIN(AS35,Data!$E$13*(Data!$E$18-Cells!AT35))-MIN(AT35,Data!$E$13*(Data!$E$18-Cells!AU35))</f>
        <v>2.5</v>
      </c>
      <c r="AU36">
        <f>AU35+MIN(AT35,Data!$E$13*(Data!$E$18-Cells!AU35))-MIN(AU35,Data!$E$13*(Data!$E$18-Cells!AW35))</f>
        <v>2.5</v>
      </c>
      <c r="AV36">
        <f>MIN(AA36,Data!$C$17)</f>
        <v>2.5</v>
      </c>
      <c r="AW36">
        <f>MIN(AK36,Data!$D$17)</f>
        <v>0</v>
      </c>
      <c r="AX36">
        <f>MIN(Data!$E$19*(Data!$E$18-AL36),Data!$E$17)</f>
        <v>2.5</v>
      </c>
      <c r="AY36">
        <f t="shared" si="1"/>
        <v>2.5</v>
      </c>
      <c r="AZ36">
        <f t="shared" si="2"/>
        <v>0</v>
      </c>
      <c r="BA36">
        <f t="shared" si="3"/>
        <v>2.5</v>
      </c>
      <c r="BB36">
        <f t="shared" si="4"/>
        <v>1500</v>
      </c>
      <c r="BC36">
        <f t="shared" si="5"/>
        <v>0</v>
      </c>
      <c r="BD36">
        <f t="shared" si="6"/>
        <v>1500</v>
      </c>
      <c r="BE36">
        <f>Data!$C$18-Cells!BB36/Data!$B$7*Data!$B$6/3600</f>
        <v>2.5</v>
      </c>
    </row>
    <row r="37" spans="1:57">
      <c r="A37">
        <f t="shared" si="8"/>
        <v>34</v>
      </c>
      <c r="B37">
        <f>B36+Data!$B$17-MIN(B36,Data!$B$13*(Data!$B$18-Cells!C36))</f>
        <v>6.1233154535293579</v>
      </c>
      <c r="C37">
        <f>C36+MIN(B36,Data!$B$13*(Data!$B$18-Cells!C36))-MIN(C36,Data!$B$13*(Data!$B$18-Cells!D36))</f>
        <v>3.9242051839828491</v>
      </c>
      <c r="D37">
        <f>D36+MIN(C36,Data!$B$13*(Data!$B$18-Cells!D36))-MIN(D36,Data!$B$13*(Data!$B$18-Cells!E36))</f>
        <v>3.9680426716804504</v>
      </c>
      <c r="E37">
        <f>E36+MIN(D36,Data!$B$13*(Data!$B$18-Cells!E36))-MIN(E36,Data!$B$13*(Data!$B$18-Cells!F36))</f>
        <v>3.9886720776557922</v>
      </c>
      <c r="F37">
        <f>F36+MIN(E36,Data!$B$13*(Data!$B$18-Cells!F36))-MIN(F36,Data!$B$13*(Data!$B$18-Cells!G36))</f>
        <v>3.9966946244239807</v>
      </c>
      <c r="G37">
        <f>G36+MIN(F36,Data!$B$13*(Data!$B$18-Cells!G36))-MIN(G36,Data!$B$13*(Data!$B$18-Cells!H36))</f>
        <v>3.9992280602455139</v>
      </c>
      <c r="H37">
        <f>H36+MIN(G36,Data!$B$13*(Data!$B$18-Cells!H36))-MIN(H36,Data!$B$13*(Data!$B$18-Cells!I36))</f>
        <v>3.9998614192008972</v>
      </c>
      <c r="I37">
        <f>I36+MIN(H36,Data!$B$13*(Data!$B$18-Cells!I36))-MIN(I36,Data!$B$13*(Data!$B$18-Cells!J36))</f>
        <v>3.9999820590019226</v>
      </c>
      <c r="J37">
        <f>J36+MIN(I36,Data!$B$13*(Data!$B$18-Cells!J36))-MIN(J36,Data!$B$13*(Data!$B$18-Cells!K36))</f>
        <v>3.9999985098838806</v>
      </c>
      <c r="K37">
        <f>K36+MIN(J36,Data!$B$13*(Data!$B$18-Cells!K36))-MIN(K36,Data!$B$17)*L36</f>
        <v>3.9999999403953552</v>
      </c>
      <c r="L37">
        <f>MIN(1,N37/MAX(0.001,M37*(1-Data!$B$8)),O37/MAX(0.001,M37*Data!$B$8))</f>
        <v>0.83333333333333337</v>
      </c>
      <c r="M37">
        <f>MIN(K37,Data!$B$17)</f>
        <v>3</v>
      </c>
      <c r="N37">
        <f>MIN(Data!$C$17,Data!$C$19*(Data!$C$18-Cells!R37))</f>
        <v>2.5</v>
      </c>
      <c r="O37">
        <f>MIN(Data!$D$17,Data!$D$19*(Data!$D$18-Cells!AB37))</f>
        <v>0.5</v>
      </c>
      <c r="P37">
        <f>MIN(Data!$B$17,Cells!K37)*(1-Data!$B$8)*Cells!L37</f>
        <v>2.5</v>
      </c>
      <c r="Q37">
        <f>MIN(Data!$B$17,Cells!K37)*(Data!$B$8)*Cells!L37</f>
        <v>0</v>
      </c>
      <c r="R37">
        <f>R36+MIN(Data!$B$17,Cells!K36)*(1-Data!$B$8)*Cells!L36-MIN(R36,Data!$C$13*(Data!$C$18-Cells!S36))</f>
        <v>2.5</v>
      </c>
      <c r="S37">
        <f>S36+MIN(R36,Data!$C$13*(Data!$C$18-Cells!S36))-MIN(S36,Data!$C$13*(Data!$C$18-Cells!T36))</f>
        <v>2.5</v>
      </c>
      <c r="T37">
        <f>T36+MIN(S36,Data!$C$13*(Data!$C$18-Cells!T36))-MIN(T36,Data!$C$13*(Data!$C$18-Cells!U36))</f>
        <v>2.5</v>
      </c>
      <c r="U37">
        <f>U36+MIN(T36,Data!$C$13*(Data!$C$18-Cells!U36))-MIN(U36,Data!$C$13*(Data!$C$18-Cells!V36))</f>
        <v>2.5</v>
      </c>
      <c r="V37">
        <f>V36+MIN(U36,Data!$C$13*(Data!$C$18-Cells!V36))-MIN(V36,Data!$C$13*(Data!$C$18-Cells!W36))</f>
        <v>2.5</v>
      </c>
      <c r="W37">
        <f>W36+MIN(V36,Data!$C$13*(Data!$C$18-Cells!W36))-MIN(W36,Data!$C$13*(Data!$C$18-Cells!X36))</f>
        <v>2.5</v>
      </c>
      <c r="X37">
        <f>X36+MIN(W36,Data!$C$13*(Data!$C$18-Cells!X36))-MIN(X36,Data!$C$13*(Data!$C$18-Cells!Y36))</f>
        <v>2.5</v>
      </c>
      <c r="Y37">
        <f>Y36+MIN(X36,Data!$C$13*(Data!$C$18-Cells!Y36))-MIN(Y36,Data!$C$13*(Data!$C$18-Cells!Z36))</f>
        <v>2.5</v>
      </c>
      <c r="Z37">
        <f>Z36+MIN(Y36,Data!$C$13*(Data!$C$18-Cells!Z36))-MIN(Z36,Data!$C$13*(Data!$C$18-Cells!AA36))</f>
        <v>2.5</v>
      </c>
      <c r="AA37">
        <f>AA36+MIN(Z36,Data!$C$13*(Data!$C$18-Cells!AA36))-AY36</f>
        <v>2.5</v>
      </c>
      <c r="AB37">
        <f>AB36+Q36-MIN(AB36,Data!$D$13*(Data!$D$18-Cells!AC36))</f>
        <v>0</v>
      </c>
      <c r="AC37">
        <f>AC36+MIN(AB36,Data!$D$13*(Data!$D$18-Cells!AC36))-MIN(AC36,Data!$D$13*(Data!$D$18-Cells!AD36))</f>
        <v>0</v>
      </c>
      <c r="AD37">
        <f>AD36+MIN(AC36,Data!$D$13*(Data!$D$18-Cells!AD36))-MIN(AD36,Data!$D$13*(Data!$D$18-Cells!AE36))</f>
        <v>0</v>
      </c>
      <c r="AE37">
        <f>AE36+MIN(AD36,Data!$D$13*(Data!$D$18-Cells!AE36))-MIN(AE36,Data!$D$13*(Data!$D$18-Cells!AF36))</f>
        <v>0</v>
      </c>
      <c r="AF37">
        <f>AF36+MIN(AE36,Data!$D$13*(Data!$D$18-Cells!AF36))-MIN(AF36,Data!$D$13*(Data!$D$18-Cells!AG36))</f>
        <v>0</v>
      </c>
      <c r="AG37">
        <f>AG36+MIN(AF36,Data!$D$13*(Data!$D$18-Cells!AG36))-MIN(AG36,Data!$D$13*(Data!$D$18-Cells!AH36))</f>
        <v>0</v>
      </c>
      <c r="AH37">
        <f>AH36+MIN(AG36,Data!$D$13*(Data!$D$18-Cells!AH36))-MIN(AH36,Data!$D$13*(Data!$D$18-Cells!AI36))</f>
        <v>0</v>
      </c>
      <c r="AI37">
        <f>AI36+MIN(AH36,Data!$D$13*(Data!$D$18-Cells!AI36))-MIN(AI36,Data!$D$13*(Data!$D$18-Cells!AJ36))</f>
        <v>0</v>
      </c>
      <c r="AJ37">
        <f>AJ36+MIN(AI36,Data!$D$13*(Data!$D$18-Cells!AJ36))-MIN(AJ36,Data!$D$13*(Data!$D$18-Cells!AK36))</f>
        <v>0</v>
      </c>
      <c r="AK37">
        <f>AK36+MIN(AJ36,Data!$D$13*(Data!$D$18-Cells!AK36))-AZ36</f>
        <v>0</v>
      </c>
      <c r="AL37">
        <f>AL36+BA36-MIN(AL36,Data!$E$13*(Data!$E$18-Cells!AM36))</f>
        <v>2.5</v>
      </c>
      <c r="AM37">
        <f>AM36+MIN(AL36,Data!$E$13*(Data!$E$18-Cells!AM36))-MIN(AM36,Data!$E$13*(Data!$E$18-Cells!AN36))</f>
        <v>2.5</v>
      </c>
      <c r="AN37">
        <f>AN36+MIN(AM36,Data!$E$13*(Data!$E$18-Cells!AN36))-MIN(AN36,Data!$E$13*(Data!$E$18-Cells!AO36))</f>
        <v>2.5</v>
      </c>
      <c r="AO37">
        <f>AO36+MIN(AN36,Data!$E$13*(Data!$E$18-Cells!AO36))-MIN(AO36,Data!$E$13*(Data!$E$18-Cells!AP36))</f>
        <v>2.5</v>
      </c>
      <c r="AP37">
        <f>AP36+MIN(AO36,Data!$E$13*(Data!$E$18-Cells!AP36))-MIN(AP36,Data!$E$13*(Data!$E$18-Cells!AQ36))</f>
        <v>2.5</v>
      </c>
      <c r="AQ37">
        <f>AQ36+MIN(AP36,Data!$E$13*(Data!$E$18-Cells!AQ36))-MIN(AQ36,Data!$E$13*(Data!$E$18-Cells!AR36))</f>
        <v>2.5</v>
      </c>
      <c r="AR37">
        <f>AR36+MIN(AQ36,Data!$E$13*(Data!$E$18-Cells!AR36))-MIN(AR36,Data!$E$13*(Data!$E$18-Cells!AS36))</f>
        <v>2.5</v>
      </c>
      <c r="AS37">
        <f>AS36+MIN(AR36,Data!$E$13*(Data!$E$18-Cells!AS36))-MIN(AS36,Data!$E$13*(Data!$E$18-Cells!AT36))</f>
        <v>2.5</v>
      </c>
      <c r="AT37">
        <f>AT36+MIN(AS36,Data!$E$13*(Data!$E$18-Cells!AT36))-MIN(AT36,Data!$E$13*(Data!$E$18-Cells!AU36))</f>
        <v>2.5</v>
      </c>
      <c r="AU37">
        <f>AU36+MIN(AT36,Data!$E$13*(Data!$E$18-Cells!AU36))-MIN(AU36,Data!$E$13*(Data!$E$18-Cells!AW36))</f>
        <v>2.5</v>
      </c>
      <c r="AV37">
        <f>MIN(AA37,Data!$C$17)</f>
        <v>2.5</v>
      </c>
      <c r="AW37">
        <f>MIN(AK37,Data!$D$17)</f>
        <v>0</v>
      </c>
      <c r="AX37">
        <f>MIN(Data!$E$19*(Data!$E$18-AL37),Data!$E$17)</f>
        <v>2.5</v>
      </c>
      <c r="AY37">
        <f t="shared" si="1"/>
        <v>2.5</v>
      </c>
      <c r="AZ37">
        <f t="shared" si="2"/>
        <v>0</v>
      </c>
      <c r="BA37">
        <f t="shared" si="3"/>
        <v>2.5</v>
      </c>
      <c r="BB37">
        <f t="shared" si="4"/>
        <v>1500</v>
      </c>
      <c r="BC37">
        <f t="shared" si="5"/>
        <v>0</v>
      </c>
      <c r="BD37">
        <f t="shared" si="6"/>
        <v>1500</v>
      </c>
      <c r="BE37">
        <f>Data!$C$18-Cells!BB37/Data!$B$7*Data!$B$6/3600</f>
        <v>2.5</v>
      </c>
    </row>
    <row r="38" spans="1:57">
      <c r="A38">
        <f t="shared" si="8"/>
        <v>35</v>
      </c>
      <c r="B38">
        <f>B37+Data!$B$17-MIN(B37,Data!$B$13*(Data!$B$18-Cells!C37))</f>
        <v>6.5854180455207825</v>
      </c>
      <c r="C38">
        <f>C37+MIN(B37,Data!$B$13*(Data!$B$18-Cells!C37))-MIN(C37,Data!$B$13*(Data!$B$18-Cells!D37))</f>
        <v>3.9461239278316498</v>
      </c>
      <c r="D38">
        <f>D37+MIN(C37,Data!$B$13*(Data!$B$18-Cells!D37))-MIN(D37,Data!$B$13*(Data!$B$18-Cells!E37))</f>
        <v>3.9783573746681213</v>
      </c>
      <c r="E38">
        <f>E37+MIN(D37,Data!$B$13*(Data!$B$18-Cells!E37))-MIN(E37,Data!$B$13*(Data!$B$18-Cells!F37))</f>
        <v>3.9926833510398865</v>
      </c>
      <c r="F38">
        <f>F37+MIN(E37,Data!$B$13*(Data!$B$18-Cells!F37))-MIN(F37,Data!$B$13*(Data!$B$18-Cells!G37))</f>
        <v>3.9979613423347473</v>
      </c>
      <c r="G38">
        <f>G37+MIN(F37,Data!$B$13*(Data!$B$18-Cells!G37))-MIN(G37,Data!$B$13*(Data!$B$18-Cells!H37))</f>
        <v>3.9995447397232056</v>
      </c>
      <c r="H38">
        <f>H37+MIN(G37,Data!$B$13*(Data!$B$18-Cells!H37))-MIN(H37,Data!$B$13*(Data!$B$18-Cells!I37))</f>
        <v>3.9999217391014099</v>
      </c>
      <c r="I38">
        <f>I37+MIN(H37,Data!$B$13*(Data!$B$18-Cells!I37))-MIN(I37,Data!$B$13*(Data!$B$18-Cells!J37))</f>
        <v>3.9999902844429016</v>
      </c>
      <c r="J38">
        <f>J37+MIN(I37,Data!$B$13*(Data!$B$18-Cells!J37))-MIN(J37,Data!$B$13*(Data!$B$18-Cells!K37))</f>
        <v>3.9999992251396179</v>
      </c>
      <c r="K38">
        <f>K37+MIN(J37,Data!$B$13*(Data!$B$18-Cells!K37))-MIN(K37,Data!$B$17)*L37</f>
        <v>3.9999999701976776</v>
      </c>
      <c r="L38">
        <f>MIN(1,N38/MAX(0.001,M38*(1-Data!$B$8)),O38/MAX(0.001,M38*Data!$B$8))</f>
        <v>0.83333333333333337</v>
      </c>
      <c r="M38">
        <f>MIN(K38,Data!$B$17)</f>
        <v>3</v>
      </c>
      <c r="N38">
        <f>MIN(Data!$C$17,Data!$C$19*(Data!$C$18-Cells!R38))</f>
        <v>2.5</v>
      </c>
      <c r="O38">
        <f>MIN(Data!$D$17,Data!$D$19*(Data!$D$18-Cells!AB38))</f>
        <v>0.5</v>
      </c>
      <c r="P38">
        <f>MIN(Data!$B$17,Cells!K38)*(1-Data!$B$8)*Cells!L38</f>
        <v>2.5</v>
      </c>
      <c r="Q38">
        <f>MIN(Data!$B$17,Cells!K38)*(Data!$B$8)*Cells!L38</f>
        <v>0</v>
      </c>
      <c r="R38">
        <f>R37+MIN(Data!$B$17,Cells!K37)*(1-Data!$B$8)*Cells!L37-MIN(R37,Data!$C$13*(Data!$C$18-Cells!S37))</f>
        <v>2.5</v>
      </c>
      <c r="S38">
        <f>S37+MIN(R37,Data!$C$13*(Data!$C$18-Cells!S37))-MIN(S37,Data!$C$13*(Data!$C$18-Cells!T37))</f>
        <v>2.5</v>
      </c>
      <c r="T38">
        <f>T37+MIN(S37,Data!$C$13*(Data!$C$18-Cells!T37))-MIN(T37,Data!$C$13*(Data!$C$18-Cells!U37))</f>
        <v>2.5</v>
      </c>
      <c r="U38">
        <f>U37+MIN(T37,Data!$C$13*(Data!$C$18-Cells!U37))-MIN(U37,Data!$C$13*(Data!$C$18-Cells!V37))</f>
        <v>2.5</v>
      </c>
      <c r="V38">
        <f>V37+MIN(U37,Data!$C$13*(Data!$C$18-Cells!V37))-MIN(V37,Data!$C$13*(Data!$C$18-Cells!W37))</f>
        <v>2.5</v>
      </c>
      <c r="W38">
        <f>W37+MIN(V37,Data!$C$13*(Data!$C$18-Cells!W37))-MIN(W37,Data!$C$13*(Data!$C$18-Cells!X37))</f>
        <v>2.5</v>
      </c>
      <c r="X38">
        <f>X37+MIN(W37,Data!$C$13*(Data!$C$18-Cells!X37))-MIN(X37,Data!$C$13*(Data!$C$18-Cells!Y37))</f>
        <v>2.5</v>
      </c>
      <c r="Y38">
        <f>Y37+MIN(X37,Data!$C$13*(Data!$C$18-Cells!Y37))-MIN(Y37,Data!$C$13*(Data!$C$18-Cells!Z37))</f>
        <v>2.5</v>
      </c>
      <c r="Z38">
        <f>Z37+MIN(Y37,Data!$C$13*(Data!$C$18-Cells!Z37))-MIN(Z37,Data!$C$13*(Data!$C$18-Cells!AA37))</f>
        <v>2.5</v>
      </c>
      <c r="AA38">
        <f>AA37+MIN(Z37,Data!$C$13*(Data!$C$18-Cells!AA37))-AY37</f>
        <v>2.5</v>
      </c>
      <c r="AB38">
        <f>AB37+Q37-MIN(AB37,Data!$D$13*(Data!$D$18-Cells!AC37))</f>
        <v>0</v>
      </c>
      <c r="AC38">
        <f>AC37+MIN(AB37,Data!$D$13*(Data!$D$18-Cells!AC37))-MIN(AC37,Data!$D$13*(Data!$D$18-Cells!AD37))</f>
        <v>0</v>
      </c>
      <c r="AD38">
        <f>AD37+MIN(AC37,Data!$D$13*(Data!$D$18-Cells!AD37))-MIN(AD37,Data!$D$13*(Data!$D$18-Cells!AE37))</f>
        <v>0</v>
      </c>
      <c r="AE38">
        <f>AE37+MIN(AD37,Data!$D$13*(Data!$D$18-Cells!AE37))-MIN(AE37,Data!$D$13*(Data!$D$18-Cells!AF37))</f>
        <v>0</v>
      </c>
      <c r="AF38">
        <f>AF37+MIN(AE37,Data!$D$13*(Data!$D$18-Cells!AF37))-MIN(AF37,Data!$D$13*(Data!$D$18-Cells!AG37))</f>
        <v>0</v>
      </c>
      <c r="AG38">
        <f>AG37+MIN(AF37,Data!$D$13*(Data!$D$18-Cells!AG37))-MIN(AG37,Data!$D$13*(Data!$D$18-Cells!AH37))</f>
        <v>0</v>
      </c>
      <c r="AH38">
        <f>AH37+MIN(AG37,Data!$D$13*(Data!$D$18-Cells!AH37))-MIN(AH37,Data!$D$13*(Data!$D$18-Cells!AI37))</f>
        <v>0</v>
      </c>
      <c r="AI38">
        <f>AI37+MIN(AH37,Data!$D$13*(Data!$D$18-Cells!AI37))-MIN(AI37,Data!$D$13*(Data!$D$18-Cells!AJ37))</f>
        <v>0</v>
      </c>
      <c r="AJ38">
        <f>AJ37+MIN(AI37,Data!$D$13*(Data!$D$18-Cells!AJ37))-MIN(AJ37,Data!$D$13*(Data!$D$18-Cells!AK37))</f>
        <v>0</v>
      </c>
      <c r="AK38">
        <f>AK37+MIN(AJ37,Data!$D$13*(Data!$D$18-Cells!AK37))-AZ37</f>
        <v>0</v>
      </c>
      <c r="AL38">
        <f>AL37+BA37-MIN(AL37,Data!$E$13*(Data!$E$18-Cells!AM37))</f>
        <v>2.5</v>
      </c>
      <c r="AM38">
        <f>AM37+MIN(AL37,Data!$E$13*(Data!$E$18-Cells!AM37))-MIN(AM37,Data!$E$13*(Data!$E$18-Cells!AN37))</f>
        <v>2.5</v>
      </c>
      <c r="AN38">
        <f>AN37+MIN(AM37,Data!$E$13*(Data!$E$18-Cells!AN37))-MIN(AN37,Data!$E$13*(Data!$E$18-Cells!AO37))</f>
        <v>2.5</v>
      </c>
      <c r="AO38">
        <f>AO37+MIN(AN37,Data!$E$13*(Data!$E$18-Cells!AO37))-MIN(AO37,Data!$E$13*(Data!$E$18-Cells!AP37))</f>
        <v>2.5</v>
      </c>
      <c r="AP38">
        <f>AP37+MIN(AO37,Data!$E$13*(Data!$E$18-Cells!AP37))-MIN(AP37,Data!$E$13*(Data!$E$18-Cells!AQ37))</f>
        <v>2.5</v>
      </c>
      <c r="AQ38">
        <f>AQ37+MIN(AP37,Data!$E$13*(Data!$E$18-Cells!AQ37))-MIN(AQ37,Data!$E$13*(Data!$E$18-Cells!AR37))</f>
        <v>2.5</v>
      </c>
      <c r="AR38">
        <f>AR37+MIN(AQ37,Data!$E$13*(Data!$E$18-Cells!AR37))-MIN(AR37,Data!$E$13*(Data!$E$18-Cells!AS37))</f>
        <v>2.5</v>
      </c>
      <c r="AS38">
        <f>AS37+MIN(AR37,Data!$E$13*(Data!$E$18-Cells!AS37))-MIN(AS37,Data!$E$13*(Data!$E$18-Cells!AT37))</f>
        <v>2.5</v>
      </c>
      <c r="AT38">
        <f>AT37+MIN(AS37,Data!$E$13*(Data!$E$18-Cells!AT37))-MIN(AT37,Data!$E$13*(Data!$E$18-Cells!AU37))</f>
        <v>2.5</v>
      </c>
      <c r="AU38">
        <f>AU37+MIN(AT37,Data!$E$13*(Data!$E$18-Cells!AU37))-MIN(AU37,Data!$E$13*(Data!$E$18-Cells!AW37))</f>
        <v>2.5</v>
      </c>
      <c r="AV38">
        <f>MIN(AA38,Data!$C$17)</f>
        <v>2.5</v>
      </c>
      <c r="AW38">
        <f>MIN(AK38,Data!$D$17)</f>
        <v>0</v>
      </c>
      <c r="AX38">
        <f>MIN(Data!$E$19*(Data!$E$18-AL38),Data!$E$17)</f>
        <v>2.5</v>
      </c>
      <c r="AY38">
        <f t="shared" si="1"/>
        <v>2.5</v>
      </c>
      <c r="AZ38">
        <f t="shared" si="2"/>
        <v>0</v>
      </c>
      <c r="BA38">
        <f t="shared" si="3"/>
        <v>2.5</v>
      </c>
      <c r="BB38">
        <f t="shared" si="4"/>
        <v>1500</v>
      </c>
      <c r="BC38">
        <f t="shared" si="5"/>
        <v>0</v>
      </c>
      <c r="BD38">
        <f t="shared" si="6"/>
        <v>1500</v>
      </c>
      <c r="BE38">
        <f>Data!$C$18-Cells!BB38/Data!$B$7*Data!$B$6/3600</f>
        <v>2.5</v>
      </c>
    </row>
    <row r="39" spans="1:57">
      <c r="A39">
        <f t="shared" si="8"/>
        <v>36</v>
      </c>
      <c r="B39">
        <f>B38+Data!$B$17-MIN(B38,Data!$B$13*(Data!$B$18-Cells!C38))</f>
        <v>7.0584800094366074</v>
      </c>
      <c r="C39">
        <f>C38+MIN(B38,Data!$B$13*(Data!$B$18-Cells!C38))-MIN(C38,Data!$B$13*(Data!$B$18-Cells!D38))</f>
        <v>3.9622406512498856</v>
      </c>
      <c r="D39">
        <f>D38+MIN(C38,Data!$B$13*(Data!$B$18-Cells!D38))-MIN(D38,Data!$B$13*(Data!$B$18-Cells!E38))</f>
        <v>3.9855203628540039</v>
      </c>
      <c r="E39">
        <f>E38+MIN(D38,Data!$B$13*(Data!$B$18-Cells!E38))-MIN(E38,Data!$B$13*(Data!$B$18-Cells!F38))</f>
        <v>3.9953223466873169</v>
      </c>
      <c r="F39">
        <f>F38+MIN(E38,Data!$B$13*(Data!$B$18-Cells!F38))-MIN(F38,Data!$B$13*(Data!$B$18-Cells!G38))</f>
        <v>3.9987530410289764</v>
      </c>
      <c r="G39">
        <f>G38+MIN(F38,Data!$B$13*(Data!$B$18-Cells!G38))-MIN(G38,Data!$B$13*(Data!$B$18-Cells!H38))</f>
        <v>3.9997332394123077</v>
      </c>
      <c r="H39">
        <f>H38+MIN(G38,Data!$B$13*(Data!$B$18-Cells!H38))-MIN(H38,Data!$B$13*(Data!$B$18-Cells!I38))</f>
        <v>3.9999560117721558</v>
      </c>
      <c r="I39">
        <f>I38+MIN(H38,Data!$B$13*(Data!$B$18-Cells!I38))-MIN(I38,Data!$B$13*(Data!$B$18-Cells!J38))</f>
        <v>3.9999947547912598</v>
      </c>
      <c r="J39">
        <f>J38+MIN(I38,Data!$B$13*(Data!$B$18-Cells!J38))-MIN(J38,Data!$B$13*(Data!$B$18-Cells!K38))</f>
        <v>3.9999995976686478</v>
      </c>
      <c r="K39">
        <f>K38+MIN(J38,Data!$B$13*(Data!$B$18-Cells!K38))-MIN(K38,Data!$B$17)*L38</f>
        <v>3.9999999850988388</v>
      </c>
      <c r="L39">
        <f>MIN(1,N39/MAX(0.001,M39*(1-Data!$B$8)),O39/MAX(0.001,M39*Data!$B$8))</f>
        <v>0.83333333333333337</v>
      </c>
      <c r="M39">
        <f>MIN(K39,Data!$B$17)</f>
        <v>3</v>
      </c>
      <c r="N39">
        <f>MIN(Data!$C$17,Data!$C$19*(Data!$C$18-Cells!R39))</f>
        <v>2.5</v>
      </c>
      <c r="O39">
        <f>MIN(Data!$D$17,Data!$D$19*(Data!$D$18-Cells!AB39))</f>
        <v>0.5</v>
      </c>
      <c r="P39">
        <f>MIN(Data!$B$17,Cells!K39)*(1-Data!$B$8)*Cells!L39</f>
        <v>2.5</v>
      </c>
      <c r="Q39">
        <f>MIN(Data!$B$17,Cells!K39)*(Data!$B$8)*Cells!L39</f>
        <v>0</v>
      </c>
      <c r="R39">
        <f>R38+MIN(Data!$B$17,Cells!K38)*(1-Data!$B$8)*Cells!L38-MIN(R38,Data!$C$13*(Data!$C$18-Cells!S38))</f>
        <v>2.5</v>
      </c>
      <c r="S39">
        <f>S38+MIN(R38,Data!$C$13*(Data!$C$18-Cells!S38))-MIN(S38,Data!$C$13*(Data!$C$18-Cells!T38))</f>
        <v>2.5</v>
      </c>
      <c r="T39">
        <f>T38+MIN(S38,Data!$C$13*(Data!$C$18-Cells!T38))-MIN(T38,Data!$C$13*(Data!$C$18-Cells!U38))</f>
        <v>2.5</v>
      </c>
      <c r="U39">
        <f>U38+MIN(T38,Data!$C$13*(Data!$C$18-Cells!U38))-MIN(U38,Data!$C$13*(Data!$C$18-Cells!V38))</f>
        <v>2.5</v>
      </c>
      <c r="V39">
        <f>V38+MIN(U38,Data!$C$13*(Data!$C$18-Cells!V38))-MIN(V38,Data!$C$13*(Data!$C$18-Cells!W38))</f>
        <v>2.5</v>
      </c>
      <c r="W39">
        <f>W38+MIN(V38,Data!$C$13*(Data!$C$18-Cells!W38))-MIN(W38,Data!$C$13*(Data!$C$18-Cells!X38))</f>
        <v>2.5</v>
      </c>
      <c r="X39">
        <f>X38+MIN(W38,Data!$C$13*(Data!$C$18-Cells!X38))-MIN(X38,Data!$C$13*(Data!$C$18-Cells!Y38))</f>
        <v>2.5</v>
      </c>
      <c r="Y39">
        <f>Y38+MIN(X38,Data!$C$13*(Data!$C$18-Cells!Y38))-MIN(Y38,Data!$C$13*(Data!$C$18-Cells!Z38))</f>
        <v>2.5</v>
      </c>
      <c r="Z39">
        <f>Z38+MIN(Y38,Data!$C$13*(Data!$C$18-Cells!Z38))-MIN(Z38,Data!$C$13*(Data!$C$18-Cells!AA38))</f>
        <v>2.5</v>
      </c>
      <c r="AA39">
        <f>AA38+MIN(Z38,Data!$C$13*(Data!$C$18-Cells!AA38))-AY38</f>
        <v>2.5</v>
      </c>
      <c r="AB39">
        <f>AB38+Q38-MIN(AB38,Data!$D$13*(Data!$D$18-Cells!AC38))</f>
        <v>0</v>
      </c>
      <c r="AC39">
        <f>AC38+MIN(AB38,Data!$D$13*(Data!$D$18-Cells!AC38))-MIN(AC38,Data!$D$13*(Data!$D$18-Cells!AD38))</f>
        <v>0</v>
      </c>
      <c r="AD39">
        <f>AD38+MIN(AC38,Data!$D$13*(Data!$D$18-Cells!AD38))-MIN(AD38,Data!$D$13*(Data!$D$18-Cells!AE38))</f>
        <v>0</v>
      </c>
      <c r="AE39">
        <f>AE38+MIN(AD38,Data!$D$13*(Data!$D$18-Cells!AE38))-MIN(AE38,Data!$D$13*(Data!$D$18-Cells!AF38))</f>
        <v>0</v>
      </c>
      <c r="AF39">
        <f>AF38+MIN(AE38,Data!$D$13*(Data!$D$18-Cells!AF38))-MIN(AF38,Data!$D$13*(Data!$D$18-Cells!AG38))</f>
        <v>0</v>
      </c>
      <c r="AG39">
        <f>AG38+MIN(AF38,Data!$D$13*(Data!$D$18-Cells!AG38))-MIN(AG38,Data!$D$13*(Data!$D$18-Cells!AH38))</f>
        <v>0</v>
      </c>
      <c r="AH39">
        <f>AH38+MIN(AG38,Data!$D$13*(Data!$D$18-Cells!AH38))-MIN(AH38,Data!$D$13*(Data!$D$18-Cells!AI38))</f>
        <v>0</v>
      </c>
      <c r="AI39">
        <f>AI38+MIN(AH38,Data!$D$13*(Data!$D$18-Cells!AI38))-MIN(AI38,Data!$D$13*(Data!$D$18-Cells!AJ38))</f>
        <v>0</v>
      </c>
      <c r="AJ39">
        <f>AJ38+MIN(AI38,Data!$D$13*(Data!$D$18-Cells!AJ38))-MIN(AJ38,Data!$D$13*(Data!$D$18-Cells!AK38))</f>
        <v>0</v>
      </c>
      <c r="AK39">
        <f>AK38+MIN(AJ38,Data!$D$13*(Data!$D$18-Cells!AK38))-AZ38</f>
        <v>0</v>
      </c>
      <c r="AL39">
        <f>AL38+BA38-MIN(AL38,Data!$E$13*(Data!$E$18-Cells!AM38))</f>
        <v>2.5</v>
      </c>
      <c r="AM39">
        <f>AM38+MIN(AL38,Data!$E$13*(Data!$E$18-Cells!AM38))-MIN(AM38,Data!$E$13*(Data!$E$18-Cells!AN38))</f>
        <v>2.5</v>
      </c>
      <c r="AN39">
        <f>AN38+MIN(AM38,Data!$E$13*(Data!$E$18-Cells!AN38))-MIN(AN38,Data!$E$13*(Data!$E$18-Cells!AO38))</f>
        <v>2.5</v>
      </c>
      <c r="AO39">
        <f>AO38+MIN(AN38,Data!$E$13*(Data!$E$18-Cells!AO38))-MIN(AO38,Data!$E$13*(Data!$E$18-Cells!AP38))</f>
        <v>2.5</v>
      </c>
      <c r="AP39">
        <f>AP38+MIN(AO38,Data!$E$13*(Data!$E$18-Cells!AP38))-MIN(AP38,Data!$E$13*(Data!$E$18-Cells!AQ38))</f>
        <v>2.5</v>
      </c>
      <c r="AQ39">
        <f>AQ38+MIN(AP38,Data!$E$13*(Data!$E$18-Cells!AQ38))-MIN(AQ38,Data!$E$13*(Data!$E$18-Cells!AR38))</f>
        <v>2.5</v>
      </c>
      <c r="AR39">
        <f>AR38+MIN(AQ38,Data!$E$13*(Data!$E$18-Cells!AR38))-MIN(AR38,Data!$E$13*(Data!$E$18-Cells!AS38))</f>
        <v>2.5</v>
      </c>
      <c r="AS39">
        <f>AS38+MIN(AR38,Data!$E$13*(Data!$E$18-Cells!AS38))-MIN(AS38,Data!$E$13*(Data!$E$18-Cells!AT38))</f>
        <v>2.5</v>
      </c>
      <c r="AT39">
        <f>AT38+MIN(AS38,Data!$E$13*(Data!$E$18-Cells!AT38))-MIN(AT38,Data!$E$13*(Data!$E$18-Cells!AU38))</f>
        <v>2.5</v>
      </c>
      <c r="AU39">
        <f>AU38+MIN(AT38,Data!$E$13*(Data!$E$18-Cells!AU38))-MIN(AU38,Data!$E$13*(Data!$E$18-Cells!AW38))</f>
        <v>2.5</v>
      </c>
      <c r="AV39">
        <f>MIN(AA39,Data!$C$17)</f>
        <v>2.5</v>
      </c>
      <c r="AW39">
        <f>MIN(AK39,Data!$D$17)</f>
        <v>0</v>
      </c>
      <c r="AX39">
        <f>MIN(Data!$E$19*(Data!$E$18-AL39),Data!$E$17)</f>
        <v>2.5</v>
      </c>
      <c r="AY39">
        <f t="shared" ref="AY39:AY70" si="9">IF(AV39=0,0,BA39*AV39/SUM(AV39:AW39))</f>
        <v>2.5</v>
      </c>
      <c r="AZ39">
        <f t="shared" ref="AZ39:AZ70" si="10">IF(AW39=0,0,BA39*AW39/SUM(AV39:AW39))</f>
        <v>0</v>
      </c>
      <c r="BA39">
        <f t="shared" ref="BA39:BA70" si="11">MIN(AX39,AV39+AW39)</f>
        <v>2.5</v>
      </c>
      <c r="BB39">
        <f t="shared" si="4"/>
        <v>1500</v>
      </c>
      <c r="BC39">
        <f t="shared" si="5"/>
        <v>0</v>
      </c>
      <c r="BD39">
        <f t="shared" si="6"/>
        <v>1500</v>
      </c>
      <c r="BE39">
        <f>Data!$C$18-Cells!BB39/Data!$B$7*Data!$B$6/3600</f>
        <v>2.5</v>
      </c>
    </row>
    <row r="40" spans="1:57">
      <c r="A40">
        <f t="shared" si="8"/>
        <v>37</v>
      </c>
      <c r="B40">
        <f>B39+Data!$B$17-MIN(B39,Data!$B$13*(Data!$B$18-Cells!C39))</f>
        <v>7.5396003350615501</v>
      </c>
      <c r="C40">
        <f>C39+MIN(B39,Data!$B$13*(Data!$B$18-Cells!C39))-MIN(C39,Data!$B$13*(Data!$B$18-Cells!D39))</f>
        <v>3.9738805070519447</v>
      </c>
      <c r="D40">
        <f>D39+MIN(C39,Data!$B$13*(Data!$B$18-Cells!D39))-MIN(D39,Data!$B$13*(Data!$B$18-Cells!E39))</f>
        <v>3.9904213547706604</v>
      </c>
      <c r="E40">
        <f>E39+MIN(D39,Data!$B$13*(Data!$B$18-Cells!E39))-MIN(E39,Data!$B$13*(Data!$B$18-Cells!F39))</f>
        <v>3.9970376938581467</v>
      </c>
      <c r="F40">
        <f>F39+MIN(E39,Data!$B$13*(Data!$B$18-Cells!F39))-MIN(F39,Data!$B$13*(Data!$B$18-Cells!G39))</f>
        <v>3.9992431402206421</v>
      </c>
      <c r="G40">
        <f>G39+MIN(F39,Data!$B$13*(Data!$B$18-Cells!G39))-MIN(G39,Data!$B$13*(Data!$B$18-Cells!H39))</f>
        <v>3.9998446255922318</v>
      </c>
      <c r="H40">
        <f>H39+MIN(G39,Data!$B$13*(Data!$B$18-Cells!H39))-MIN(H39,Data!$B$13*(Data!$B$18-Cells!I39))</f>
        <v>3.9999753832817078</v>
      </c>
      <c r="I40">
        <f>I39+MIN(H39,Data!$B$13*(Data!$B$18-Cells!I39))-MIN(I39,Data!$B$13*(Data!$B$18-Cells!J39))</f>
        <v>3.9999971762299538</v>
      </c>
      <c r="J40">
        <f>J39+MIN(I39,Data!$B$13*(Data!$B$18-Cells!J39))-MIN(J39,Data!$B$13*(Data!$B$18-Cells!K39))</f>
        <v>3.9999997913837433</v>
      </c>
      <c r="K40">
        <f>K39+MIN(J39,Data!$B$13*(Data!$B$18-Cells!K39))-MIN(K39,Data!$B$17)*L39</f>
        <v>3.9999999925494194</v>
      </c>
      <c r="L40">
        <f>MIN(1,N40/MAX(0.001,M40*(1-Data!$B$8)),O40/MAX(0.001,M40*Data!$B$8))</f>
        <v>0.83333333333333337</v>
      </c>
      <c r="M40">
        <f>MIN(K40,Data!$B$17)</f>
        <v>3</v>
      </c>
      <c r="N40">
        <f>MIN(Data!$C$17,Data!$C$19*(Data!$C$18-Cells!R40))</f>
        <v>2.5</v>
      </c>
      <c r="O40">
        <f>MIN(Data!$D$17,Data!$D$19*(Data!$D$18-Cells!AB40))</f>
        <v>0.5</v>
      </c>
      <c r="P40">
        <f>MIN(Data!$B$17,Cells!K40)*(1-Data!$B$8)*Cells!L40</f>
        <v>2.5</v>
      </c>
      <c r="Q40">
        <f>MIN(Data!$B$17,Cells!K40)*(Data!$B$8)*Cells!L40</f>
        <v>0</v>
      </c>
      <c r="R40">
        <f>R39+MIN(Data!$B$17,Cells!K39)*(1-Data!$B$8)*Cells!L39-MIN(R39,Data!$C$13*(Data!$C$18-Cells!S39))</f>
        <v>2.5</v>
      </c>
      <c r="S40">
        <f>S39+MIN(R39,Data!$C$13*(Data!$C$18-Cells!S39))-MIN(S39,Data!$C$13*(Data!$C$18-Cells!T39))</f>
        <v>2.5</v>
      </c>
      <c r="T40">
        <f>T39+MIN(S39,Data!$C$13*(Data!$C$18-Cells!T39))-MIN(T39,Data!$C$13*(Data!$C$18-Cells!U39))</f>
        <v>2.5</v>
      </c>
      <c r="U40">
        <f>U39+MIN(T39,Data!$C$13*(Data!$C$18-Cells!U39))-MIN(U39,Data!$C$13*(Data!$C$18-Cells!V39))</f>
        <v>2.5</v>
      </c>
      <c r="V40">
        <f>V39+MIN(U39,Data!$C$13*(Data!$C$18-Cells!V39))-MIN(V39,Data!$C$13*(Data!$C$18-Cells!W39))</f>
        <v>2.5</v>
      </c>
      <c r="W40">
        <f>W39+MIN(V39,Data!$C$13*(Data!$C$18-Cells!W39))-MIN(W39,Data!$C$13*(Data!$C$18-Cells!X39))</f>
        <v>2.5</v>
      </c>
      <c r="X40">
        <f>X39+MIN(W39,Data!$C$13*(Data!$C$18-Cells!X39))-MIN(X39,Data!$C$13*(Data!$C$18-Cells!Y39))</f>
        <v>2.5</v>
      </c>
      <c r="Y40">
        <f>Y39+MIN(X39,Data!$C$13*(Data!$C$18-Cells!Y39))-MIN(Y39,Data!$C$13*(Data!$C$18-Cells!Z39))</f>
        <v>2.5</v>
      </c>
      <c r="Z40">
        <f>Z39+MIN(Y39,Data!$C$13*(Data!$C$18-Cells!Z39))-MIN(Z39,Data!$C$13*(Data!$C$18-Cells!AA39))</f>
        <v>2.5</v>
      </c>
      <c r="AA40">
        <f>AA39+MIN(Z39,Data!$C$13*(Data!$C$18-Cells!AA39))-AY39</f>
        <v>2.5</v>
      </c>
      <c r="AB40">
        <f>AB39+Q39-MIN(AB39,Data!$D$13*(Data!$D$18-Cells!AC39))</f>
        <v>0</v>
      </c>
      <c r="AC40">
        <f>AC39+MIN(AB39,Data!$D$13*(Data!$D$18-Cells!AC39))-MIN(AC39,Data!$D$13*(Data!$D$18-Cells!AD39))</f>
        <v>0</v>
      </c>
      <c r="AD40">
        <f>AD39+MIN(AC39,Data!$D$13*(Data!$D$18-Cells!AD39))-MIN(AD39,Data!$D$13*(Data!$D$18-Cells!AE39))</f>
        <v>0</v>
      </c>
      <c r="AE40">
        <f>AE39+MIN(AD39,Data!$D$13*(Data!$D$18-Cells!AE39))-MIN(AE39,Data!$D$13*(Data!$D$18-Cells!AF39))</f>
        <v>0</v>
      </c>
      <c r="AF40">
        <f>AF39+MIN(AE39,Data!$D$13*(Data!$D$18-Cells!AF39))-MIN(AF39,Data!$D$13*(Data!$D$18-Cells!AG39))</f>
        <v>0</v>
      </c>
      <c r="AG40">
        <f>AG39+MIN(AF39,Data!$D$13*(Data!$D$18-Cells!AG39))-MIN(AG39,Data!$D$13*(Data!$D$18-Cells!AH39))</f>
        <v>0</v>
      </c>
      <c r="AH40">
        <f>AH39+MIN(AG39,Data!$D$13*(Data!$D$18-Cells!AH39))-MIN(AH39,Data!$D$13*(Data!$D$18-Cells!AI39))</f>
        <v>0</v>
      </c>
      <c r="AI40">
        <f>AI39+MIN(AH39,Data!$D$13*(Data!$D$18-Cells!AI39))-MIN(AI39,Data!$D$13*(Data!$D$18-Cells!AJ39))</f>
        <v>0</v>
      </c>
      <c r="AJ40">
        <f>AJ39+MIN(AI39,Data!$D$13*(Data!$D$18-Cells!AJ39))-MIN(AJ39,Data!$D$13*(Data!$D$18-Cells!AK39))</f>
        <v>0</v>
      </c>
      <c r="AK40">
        <f>AK39+MIN(AJ39,Data!$D$13*(Data!$D$18-Cells!AK39))-AZ39</f>
        <v>0</v>
      </c>
      <c r="AL40">
        <f>AL39+BA39-MIN(AL39,Data!$E$13*(Data!$E$18-Cells!AM39))</f>
        <v>2.5</v>
      </c>
      <c r="AM40">
        <f>AM39+MIN(AL39,Data!$E$13*(Data!$E$18-Cells!AM39))-MIN(AM39,Data!$E$13*(Data!$E$18-Cells!AN39))</f>
        <v>2.5</v>
      </c>
      <c r="AN40">
        <f>AN39+MIN(AM39,Data!$E$13*(Data!$E$18-Cells!AN39))-MIN(AN39,Data!$E$13*(Data!$E$18-Cells!AO39))</f>
        <v>2.5</v>
      </c>
      <c r="AO40">
        <f>AO39+MIN(AN39,Data!$E$13*(Data!$E$18-Cells!AO39))-MIN(AO39,Data!$E$13*(Data!$E$18-Cells!AP39))</f>
        <v>2.5</v>
      </c>
      <c r="AP40">
        <f>AP39+MIN(AO39,Data!$E$13*(Data!$E$18-Cells!AP39))-MIN(AP39,Data!$E$13*(Data!$E$18-Cells!AQ39))</f>
        <v>2.5</v>
      </c>
      <c r="AQ40">
        <f>AQ39+MIN(AP39,Data!$E$13*(Data!$E$18-Cells!AQ39))-MIN(AQ39,Data!$E$13*(Data!$E$18-Cells!AR39))</f>
        <v>2.5</v>
      </c>
      <c r="AR40">
        <f>AR39+MIN(AQ39,Data!$E$13*(Data!$E$18-Cells!AR39))-MIN(AR39,Data!$E$13*(Data!$E$18-Cells!AS39))</f>
        <v>2.5</v>
      </c>
      <c r="AS40">
        <f>AS39+MIN(AR39,Data!$E$13*(Data!$E$18-Cells!AS39))-MIN(AS39,Data!$E$13*(Data!$E$18-Cells!AT39))</f>
        <v>2.5</v>
      </c>
      <c r="AT40">
        <f>AT39+MIN(AS39,Data!$E$13*(Data!$E$18-Cells!AT39))-MIN(AT39,Data!$E$13*(Data!$E$18-Cells!AU39))</f>
        <v>2.5</v>
      </c>
      <c r="AU40">
        <f>AU39+MIN(AT39,Data!$E$13*(Data!$E$18-Cells!AU39))-MIN(AU39,Data!$E$13*(Data!$E$18-Cells!AW39))</f>
        <v>2.5</v>
      </c>
      <c r="AV40">
        <f>MIN(AA40,Data!$C$17)</f>
        <v>2.5</v>
      </c>
      <c r="AW40">
        <f>MIN(AK40,Data!$D$17)</f>
        <v>0</v>
      </c>
      <c r="AX40">
        <f>MIN(Data!$E$19*(Data!$E$18-AL40),Data!$E$17)</f>
        <v>2.5</v>
      </c>
      <c r="AY40">
        <f t="shared" si="9"/>
        <v>2.5</v>
      </c>
      <c r="AZ40">
        <f t="shared" si="10"/>
        <v>0</v>
      </c>
      <c r="BA40">
        <f t="shared" si="11"/>
        <v>2.5</v>
      </c>
      <c r="BB40">
        <f t="shared" si="4"/>
        <v>1500</v>
      </c>
      <c r="BC40">
        <f t="shared" si="5"/>
        <v>0</v>
      </c>
      <c r="BD40">
        <f t="shared" si="6"/>
        <v>1500</v>
      </c>
      <c r="BE40">
        <f>Data!$C$18-Cells!BB40/Data!$B$7*Data!$B$6/3600</f>
        <v>2.5</v>
      </c>
    </row>
    <row r="41" spans="1:57">
      <c r="A41">
        <f t="shared" si="8"/>
        <v>38</v>
      </c>
      <c r="B41">
        <f>B40+Data!$B$17-MIN(B40,Data!$B$13*(Data!$B$18-Cells!C40))</f>
        <v>8.0265405885875225</v>
      </c>
      <c r="C41">
        <f>C40+MIN(B40,Data!$B$13*(Data!$B$18-Cells!C40))-MIN(C40,Data!$B$13*(Data!$B$18-Cells!D40))</f>
        <v>3.9821509309113026</v>
      </c>
      <c r="D41">
        <f>D40+MIN(C40,Data!$B$13*(Data!$B$18-Cells!D40))-MIN(D40,Data!$B$13*(Data!$B$18-Cells!E40))</f>
        <v>3.9937295243144035</v>
      </c>
      <c r="E41">
        <f>E40+MIN(D40,Data!$B$13*(Data!$B$18-Cells!E40))-MIN(E40,Data!$B$13*(Data!$B$18-Cells!F40))</f>
        <v>3.9981404170393944</v>
      </c>
      <c r="F41">
        <f>F40+MIN(E40,Data!$B$13*(Data!$B$18-Cells!F40))-MIN(F40,Data!$B$13*(Data!$B$18-Cells!G40))</f>
        <v>3.9995438829064369</v>
      </c>
      <c r="G41">
        <f>G40+MIN(F40,Data!$B$13*(Data!$B$18-Cells!G40))-MIN(G40,Data!$B$13*(Data!$B$18-Cells!H40))</f>
        <v>3.9999100044369698</v>
      </c>
      <c r="H41">
        <f>H40+MIN(G40,Data!$B$13*(Data!$B$18-Cells!H40))-MIN(H40,Data!$B$13*(Data!$B$18-Cells!I40))</f>
        <v>3.9999862797558308</v>
      </c>
      <c r="I41">
        <f>I40+MIN(H40,Data!$B$13*(Data!$B$18-Cells!I40))-MIN(I40,Data!$B$13*(Data!$B$18-Cells!J40))</f>
        <v>3.9999984838068485</v>
      </c>
      <c r="J41">
        <f>J40+MIN(I40,Data!$B$13*(Data!$B$18-Cells!J40))-MIN(J40,Data!$B$13*(Data!$B$18-Cells!K40))</f>
        <v>3.9999998919665813</v>
      </c>
      <c r="K41">
        <f>K40+MIN(J40,Data!$B$13*(Data!$B$18-Cells!K40))-MIN(K40,Data!$B$17)*L40</f>
        <v>3.9999999962747097</v>
      </c>
      <c r="L41">
        <f>MIN(1,N41/MAX(0.001,M41*(1-Data!$B$8)),O41/MAX(0.001,M41*Data!$B$8))</f>
        <v>0.83333333333333337</v>
      </c>
      <c r="M41">
        <f>MIN(K41,Data!$B$17)</f>
        <v>3</v>
      </c>
      <c r="N41">
        <f>MIN(Data!$C$17,Data!$C$19*(Data!$C$18-Cells!R41))</f>
        <v>2.5</v>
      </c>
      <c r="O41">
        <f>MIN(Data!$D$17,Data!$D$19*(Data!$D$18-Cells!AB41))</f>
        <v>0.5</v>
      </c>
      <c r="P41">
        <f>MIN(Data!$B$17,Cells!K41)*(1-Data!$B$8)*Cells!L41</f>
        <v>2.5</v>
      </c>
      <c r="Q41">
        <f>MIN(Data!$B$17,Cells!K41)*(Data!$B$8)*Cells!L41</f>
        <v>0</v>
      </c>
      <c r="R41">
        <f>R40+MIN(Data!$B$17,Cells!K40)*(1-Data!$B$8)*Cells!L40-MIN(R40,Data!$C$13*(Data!$C$18-Cells!S40))</f>
        <v>2.5</v>
      </c>
      <c r="S41">
        <f>S40+MIN(R40,Data!$C$13*(Data!$C$18-Cells!S40))-MIN(S40,Data!$C$13*(Data!$C$18-Cells!T40))</f>
        <v>2.5</v>
      </c>
      <c r="T41">
        <f>T40+MIN(S40,Data!$C$13*(Data!$C$18-Cells!T40))-MIN(T40,Data!$C$13*(Data!$C$18-Cells!U40))</f>
        <v>2.5</v>
      </c>
      <c r="U41">
        <f>U40+MIN(T40,Data!$C$13*(Data!$C$18-Cells!U40))-MIN(U40,Data!$C$13*(Data!$C$18-Cells!V40))</f>
        <v>2.5</v>
      </c>
      <c r="V41">
        <f>V40+MIN(U40,Data!$C$13*(Data!$C$18-Cells!V40))-MIN(V40,Data!$C$13*(Data!$C$18-Cells!W40))</f>
        <v>2.5</v>
      </c>
      <c r="W41">
        <f>W40+MIN(V40,Data!$C$13*(Data!$C$18-Cells!W40))-MIN(W40,Data!$C$13*(Data!$C$18-Cells!X40))</f>
        <v>2.5</v>
      </c>
      <c r="X41">
        <f>X40+MIN(W40,Data!$C$13*(Data!$C$18-Cells!X40))-MIN(X40,Data!$C$13*(Data!$C$18-Cells!Y40))</f>
        <v>2.5</v>
      </c>
      <c r="Y41">
        <f>Y40+MIN(X40,Data!$C$13*(Data!$C$18-Cells!Y40))-MIN(Y40,Data!$C$13*(Data!$C$18-Cells!Z40))</f>
        <v>2.5</v>
      </c>
      <c r="Z41">
        <f>Z40+MIN(Y40,Data!$C$13*(Data!$C$18-Cells!Z40))-MIN(Z40,Data!$C$13*(Data!$C$18-Cells!AA40))</f>
        <v>2.5</v>
      </c>
      <c r="AA41">
        <f>AA40+MIN(Z40,Data!$C$13*(Data!$C$18-Cells!AA40))-AY40</f>
        <v>2.5</v>
      </c>
      <c r="AB41">
        <f>AB40+Q40-MIN(AB40,Data!$D$13*(Data!$D$18-Cells!AC40))</f>
        <v>0</v>
      </c>
      <c r="AC41">
        <f>AC40+MIN(AB40,Data!$D$13*(Data!$D$18-Cells!AC40))-MIN(AC40,Data!$D$13*(Data!$D$18-Cells!AD40))</f>
        <v>0</v>
      </c>
      <c r="AD41">
        <f>AD40+MIN(AC40,Data!$D$13*(Data!$D$18-Cells!AD40))-MIN(AD40,Data!$D$13*(Data!$D$18-Cells!AE40))</f>
        <v>0</v>
      </c>
      <c r="AE41">
        <f>AE40+MIN(AD40,Data!$D$13*(Data!$D$18-Cells!AE40))-MIN(AE40,Data!$D$13*(Data!$D$18-Cells!AF40))</f>
        <v>0</v>
      </c>
      <c r="AF41">
        <f>AF40+MIN(AE40,Data!$D$13*(Data!$D$18-Cells!AF40))-MIN(AF40,Data!$D$13*(Data!$D$18-Cells!AG40))</f>
        <v>0</v>
      </c>
      <c r="AG41">
        <f>AG40+MIN(AF40,Data!$D$13*(Data!$D$18-Cells!AG40))-MIN(AG40,Data!$D$13*(Data!$D$18-Cells!AH40))</f>
        <v>0</v>
      </c>
      <c r="AH41">
        <f>AH40+MIN(AG40,Data!$D$13*(Data!$D$18-Cells!AH40))-MIN(AH40,Data!$D$13*(Data!$D$18-Cells!AI40))</f>
        <v>0</v>
      </c>
      <c r="AI41">
        <f>AI40+MIN(AH40,Data!$D$13*(Data!$D$18-Cells!AI40))-MIN(AI40,Data!$D$13*(Data!$D$18-Cells!AJ40))</f>
        <v>0</v>
      </c>
      <c r="AJ41">
        <f>AJ40+MIN(AI40,Data!$D$13*(Data!$D$18-Cells!AJ40))-MIN(AJ40,Data!$D$13*(Data!$D$18-Cells!AK40))</f>
        <v>0</v>
      </c>
      <c r="AK41">
        <f>AK40+MIN(AJ40,Data!$D$13*(Data!$D$18-Cells!AK40))-AZ40</f>
        <v>0</v>
      </c>
      <c r="AL41">
        <f>AL40+BA40-MIN(AL40,Data!$E$13*(Data!$E$18-Cells!AM40))</f>
        <v>2.5</v>
      </c>
      <c r="AM41">
        <f>AM40+MIN(AL40,Data!$E$13*(Data!$E$18-Cells!AM40))-MIN(AM40,Data!$E$13*(Data!$E$18-Cells!AN40))</f>
        <v>2.5</v>
      </c>
      <c r="AN41">
        <f>AN40+MIN(AM40,Data!$E$13*(Data!$E$18-Cells!AN40))-MIN(AN40,Data!$E$13*(Data!$E$18-Cells!AO40))</f>
        <v>2.5</v>
      </c>
      <c r="AO41">
        <f>AO40+MIN(AN40,Data!$E$13*(Data!$E$18-Cells!AO40))-MIN(AO40,Data!$E$13*(Data!$E$18-Cells!AP40))</f>
        <v>2.5</v>
      </c>
      <c r="AP41">
        <f>AP40+MIN(AO40,Data!$E$13*(Data!$E$18-Cells!AP40))-MIN(AP40,Data!$E$13*(Data!$E$18-Cells!AQ40))</f>
        <v>2.5</v>
      </c>
      <c r="AQ41">
        <f>AQ40+MIN(AP40,Data!$E$13*(Data!$E$18-Cells!AQ40))-MIN(AQ40,Data!$E$13*(Data!$E$18-Cells!AR40))</f>
        <v>2.5</v>
      </c>
      <c r="AR41">
        <f>AR40+MIN(AQ40,Data!$E$13*(Data!$E$18-Cells!AR40))-MIN(AR40,Data!$E$13*(Data!$E$18-Cells!AS40))</f>
        <v>2.5</v>
      </c>
      <c r="AS41">
        <f>AS40+MIN(AR40,Data!$E$13*(Data!$E$18-Cells!AS40))-MIN(AS40,Data!$E$13*(Data!$E$18-Cells!AT40))</f>
        <v>2.5</v>
      </c>
      <c r="AT41">
        <f>AT40+MIN(AS40,Data!$E$13*(Data!$E$18-Cells!AT40))-MIN(AT40,Data!$E$13*(Data!$E$18-Cells!AU40))</f>
        <v>2.5</v>
      </c>
      <c r="AU41">
        <f>AU40+MIN(AT40,Data!$E$13*(Data!$E$18-Cells!AU40))-MIN(AU40,Data!$E$13*(Data!$E$18-Cells!AW40))</f>
        <v>2.5</v>
      </c>
      <c r="AV41">
        <f>MIN(AA41,Data!$C$17)</f>
        <v>2.5</v>
      </c>
      <c r="AW41">
        <f>MIN(AK41,Data!$D$17)</f>
        <v>0</v>
      </c>
      <c r="AX41">
        <f>MIN(Data!$E$19*(Data!$E$18-AL41),Data!$E$17)</f>
        <v>2.5</v>
      </c>
      <c r="AY41">
        <f t="shared" si="9"/>
        <v>2.5</v>
      </c>
      <c r="AZ41">
        <f t="shared" si="10"/>
        <v>0</v>
      </c>
      <c r="BA41">
        <f t="shared" si="11"/>
        <v>2.5</v>
      </c>
      <c r="BB41">
        <f t="shared" si="4"/>
        <v>1500</v>
      </c>
      <c r="BC41">
        <f t="shared" si="5"/>
        <v>0</v>
      </c>
      <c r="BD41">
        <f t="shared" si="6"/>
        <v>1500</v>
      </c>
      <c r="BE41">
        <f>Data!$C$18-Cells!BB41/Data!$B$7*Data!$B$6/3600</f>
        <v>2.5</v>
      </c>
    </row>
    <row r="42" spans="1:57">
      <c r="A42">
        <f t="shared" si="8"/>
        <v>39</v>
      </c>
      <c r="B42">
        <f>B41+Data!$B$17-MIN(B41,Data!$B$13*(Data!$B$18-Cells!C41))</f>
        <v>8.5176160540431738</v>
      </c>
      <c r="C42">
        <f>C41+MIN(B41,Data!$B$13*(Data!$B$18-Cells!C41))-MIN(C41,Data!$B$13*(Data!$B$18-Cells!D41))</f>
        <v>3.9879402276128531</v>
      </c>
      <c r="D42">
        <f>D41+MIN(C41,Data!$B$13*(Data!$B$18-Cells!D41))-MIN(D41,Data!$B$13*(Data!$B$18-Cells!E41))</f>
        <v>3.995934970676899</v>
      </c>
      <c r="E42">
        <f>E41+MIN(D41,Data!$B$13*(Data!$B$18-Cells!E41))-MIN(E41,Data!$B$13*(Data!$B$18-Cells!F41))</f>
        <v>3.9988421499729156</v>
      </c>
      <c r="F42">
        <f>F41+MIN(E41,Data!$B$13*(Data!$B$18-Cells!F41))-MIN(F41,Data!$B$13*(Data!$B$18-Cells!G41))</f>
        <v>3.9997269436717033</v>
      </c>
      <c r="G42">
        <f>G41+MIN(F41,Data!$B$13*(Data!$B$18-Cells!G41))-MIN(G41,Data!$B$13*(Data!$B$18-Cells!H41))</f>
        <v>3.9999481420964003</v>
      </c>
      <c r="H42">
        <f>H41+MIN(G41,Data!$B$13*(Data!$B$18-Cells!H41))-MIN(H41,Data!$B$13*(Data!$B$18-Cells!I41))</f>
        <v>3.9999923817813396</v>
      </c>
      <c r="I42">
        <f>I41+MIN(H41,Data!$B$13*(Data!$B$18-Cells!I41))-MIN(I41,Data!$B$13*(Data!$B$18-Cells!J41))</f>
        <v>3.9999991878867149</v>
      </c>
      <c r="J42">
        <f>J41+MIN(I41,Data!$B$13*(Data!$B$18-Cells!J41))-MIN(J41,Data!$B$13*(Data!$B$18-Cells!K41))</f>
        <v>3.9999999441206455</v>
      </c>
      <c r="K42">
        <f>K41+MIN(J41,Data!$B$13*(Data!$B$18-Cells!K41))-MIN(K41,Data!$B$17)*L41</f>
        <v>3.9999999981373549</v>
      </c>
      <c r="L42">
        <f>MIN(1,N42/MAX(0.001,M42*(1-Data!$B$8)),O42/MAX(0.001,M42*Data!$B$8))</f>
        <v>0.83333333333333337</v>
      </c>
      <c r="M42">
        <f>MIN(K42,Data!$B$17)</f>
        <v>3</v>
      </c>
      <c r="N42">
        <f>MIN(Data!$C$17,Data!$C$19*(Data!$C$18-Cells!R42))</f>
        <v>2.5</v>
      </c>
      <c r="O42">
        <f>MIN(Data!$D$17,Data!$D$19*(Data!$D$18-Cells!AB42))</f>
        <v>0.5</v>
      </c>
      <c r="P42">
        <f>MIN(Data!$B$17,Cells!K42)*(1-Data!$B$8)*Cells!L42</f>
        <v>2.5</v>
      </c>
      <c r="Q42">
        <f>MIN(Data!$B$17,Cells!K42)*(Data!$B$8)*Cells!L42</f>
        <v>0</v>
      </c>
      <c r="R42">
        <f>R41+MIN(Data!$B$17,Cells!K41)*(1-Data!$B$8)*Cells!L41-MIN(R41,Data!$C$13*(Data!$C$18-Cells!S41))</f>
        <v>2.5</v>
      </c>
      <c r="S42">
        <f>S41+MIN(R41,Data!$C$13*(Data!$C$18-Cells!S41))-MIN(S41,Data!$C$13*(Data!$C$18-Cells!T41))</f>
        <v>2.5</v>
      </c>
      <c r="T42">
        <f>T41+MIN(S41,Data!$C$13*(Data!$C$18-Cells!T41))-MIN(T41,Data!$C$13*(Data!$C$18-Cells!U41))</f>
        <v>2.5</v>
      </c>
      <c r="U42">
        <f>U41+MIN(T41,Data!$C$13*(Data!$C$18-Cells!U41))-MIN(U41,Data!$C$13*(Data!$C$18-Cells!V41))</f>
        <v>2.5</v>
      </c>
      <c r="V42">
        <f>V41+MIN(U41,Data!$C$13*(Data!$C$18-Cells!V41))-MIN(V41,Data!$C$13*(Data!$C$18-Cells!W41))</f>
        <v>2.5</v>
      </c>
      <c r="W42">
        <f>W41+MIN(V41,Data!$C$13*(Data!$C$18-Cells!W41))-MIN(W41,Data!$C$13*(Data!$C$18-Cells!X41))</f>
        <v>2.5</v>
      </c>
      <c r="X42">
        <f>X41+MIN(W41,Data!$C$13*(Data!$C$18-Cells!X41))-MIN(X41,Data!$C$13*(Data!$C$18-Cells!Y41))</f>
        <v>2.5</v>
      </c>
      <c r="Y42">
        <f>Y41+MIN(X41,Data!$C$13*(Data!$C$18-Cells!Y41))-MIN(Y41,Data!$C$13*(Data!$C$18-Cells!Z41))</f>
        <v>2.5</v>
      </c>
      <c r="Z42">
        <f>Z41+MIN(Y41,Data!$C$13*(Data!$C$18-Cells!Z41))-MIN(Z41,Data!$C$13*(Data!$C$18-Cells!AA41))</f>
        <v>2.5</v>
      </c>
      <c r="AA42">
        <f>AA41+MIN(Z41,Data!$C$13*(Data!$C$18-Cells!AA41))-AY41</f>
        <v>2.5</v>
      </c>
      <c r="AB42">
        <f>AB41+Q41-MIN(AB41,Data!$D$13*(Data!$D$18-Cells!AC41))</f>
        <v>0</v>
      </c>
      <c r="AC42">
        <f>AC41+MIN(AB41,Data!$D$13*(Data!$D$18-Cells!AC41))-MIN(AC41,Data!$D$13*(Data!$D$18-Cells!AD41))</f>
        <v>0</v>
      </c>
      <c r="AD42">
        <f>AD41+MIN(AC41,Data!$D$13*(Data!$D$18-Cells!AD41))-MIN(AD41,Data!$D$13*(Data!$D$18-Cells!AE41))</f>
        <v>0</v>
      </c>
      <c r="AE42">
        <f>AE41+MIN(AD41,Data!$D$13*(Data!$D$18-Cells!AE41))-MIN(AE41,Data!$D$13*(Data!$D$18-Cells!AF41))</f>
        <v>0</v>
      </c>
      <c r="AF42">
        <f>AF41+MIN(AE41,Data!$D$13*(Data!$D$18-Cells!AF41))-MIN(AF41,Data!$D$13*(Data!$D$18-Cells!AG41))</f>
        <v>0</v>
      </c>
      <c r="AG42">
        <f>AG41+MIN(AF41,Data!$D$13*(Data!$D$18-Cells!AG41))-MIN(AG41,Data!$D$13*(Data!$D$18-Cells!AH41))</f>
        <v>0</v>
      </c>
      <c r="AH42">
        <f>AH41+MIN(AG41,Data!$D$13*(Data!$D$18-Cells!AH41))-MIN(AH41,Data!$D$13*(Data!$D$18-Cells!AI41))</f>
        <v>0</v>
      </c>
      <c r="AI42">
        <f>AI41+MIN(AH41,Data!$D$13*(Data!$D$18-Cells!AI41))-MIN(AI41,Data!$D$13*(Data!$D$18-Cells!AJ41))</f>
        <v>0</v>
      </c>
      <c r="AJ42">
        <f>AJ41+MIN(AI41,Data!$D$13*(Data!$D$18-Cells!AJ41))-MIN(AJ41,Data!$D$13*(Data!$D$18-Cells!AK41))</f>
        <v>0</v>
      </c>
      <c r="AK42">
        <f>AK41+MIN(AJ41,Data!$D$13*(Data!$D$18-Cells!AK41))-AZ41</f>
        <v>0</v>
      </c>
      <c r="AL42">
        <f>AL41+BA41-MIN(AL41,Data!$E$13*(Data!$E$18-Cells!AM41))</f>
        <v>2.5</v>
      </c>
      <c r="AM42">
        <f>AM41+MIN(AL41,Data!$E$13*(Data!$E$18-Cells!AM41))-MIN(AM41,Data!$E$13*(Data!$E$18-Cells!AN41))</f>
        <v>2.5</v>
      </c>
      <c r="AN42">
        <f>AN41+MIN(AM41,Data!$E$13*(Data!$E$18-Cells!AN41))-MIN(AN41,Data!$E$13*(Data!$E$18-Cells!AO41))</f>
        <v>2.5</v>
      </c>
      <c r="AO42">
        <f>AO41+MIN(AN41,Data!$E$13*(Data!$E$18-Cells!AO41))-MIN(AO41,Data!$E$13*(Data!$E$18-Cells!AP41))</f>
        <v>2.5</v>
      </c>
      <c r="AP42">
        <f>AP41+MIN(AO41,Data!$E$13*(Data!$E$18-Cells!AP41))-MIN(AP41,Data!$E$13*(Data!$E$18-Cells!AQ41))</f>
        <v>2.5</v>
      </c>
      <c r="AQ42">
        <f>AQ41+MIN(AP41,Data!$E$13*(Data!$E$18-Cells!AQ41))-MIN(AQ41,Data!$E$13*(Data!$E$18-Cells!AR41))</f>
        <v>2.5</v>
      </c>
      <c r="AR42">
        <f>AR41+MIN(AQ41,Data!$E$13*(Data!$E$18-Cells!AR41))-MIN(AR41,Data!$E$13*(Data!$E$18-Cells!AS41))</f>
        <v>2.5</v>
      </c>
      <c r="AS42">
        <f>AS41+MIN(AR41,Data!$E$13*(Data!$E$18-Cells!AS41))-MIN(AS41,Data!$E$13*(Data!$E$18-Cells!AT41))</f>
        <v>2.5</v>
      </c>
      <c r="AT42">
        <f>AT41+MIN(AS41,Data!$E$13*(Data!$E$18-Cells!AT41))-MIN(AT41,Data!$E$13*(Data!$E$18-Cells!AU41))</f>
        <v>2.5</v>
      </c>
      <c r="AU42">
        <f>AU41+MIN(AT41,Data!$E$13*(Data!$E$18-Cells!AU41))-MIN(AU41,Data!$E$13*(Data!$E$18-Cells!AW41))</f>
        <v>2.5</v>
      </c>
      <c r="AV42">
        <f>MIN(AA42,Data!$C$17)</f>
        <v>2.5</v>
      </c>
      <c r="AW42">
        <f>MIN(AK42,Data!$D$17)</f>
        <v>0</v>
      </c>
      <c r="AX42">
        <f>MIN(Data!$E$19*(Data!$E$18-AL42),Data!$E$17)</f>
        <v>2.5</v>
      </c>
      <c r="AY42">
        <f t="shared" si="9"/>
        <v>2.5</v>
      </c>
      <c r="AZ42">
        <f t="shared" si="10"/>
        <v>0</v>
      </c>
      <c r="BA42">
        <f t="shared" si="11"/>
        <v>2.5</v>
      </c>
      <c r="BB42">
        <f t="shared" si="4"/>
        <v>1500</v>
      </c>
      <c r="BC42">
        <f t="shared" si="5"/>
        <v>0</v>
      </c>
      <c r="BD42">
        <f t="shared" si="6"/>
        <v>1500</v>
      </c>
      <c r="BE42">
        <f>Data!$C$18-Cells!BB42/Data!$B$7*Data!$B$6/3600</f>
        <v>2.5</v>
      </c>
    </row>
    <row r="43" spans="1:57">
      <c r="A43">
        <f t="shared" si="8"/>
        <v>40</v>
      </c>
      <c r="B43">
        <f>B42+Data!$B$17-MIN(B42,Data!$B$13*(Data!$B$18-Cells!C42))</f>
        <v>9.0115861678496003</v>
      </c>
      <c r="C43">
        <f>C42+MIN(B42,Data!$B$13*(Data!$B$18-Cells!C42))-MIN(C42,Data!$B$13*(Data!$B$18-Cells!D42))</f>
        <v>3.991937599144876</v>
      </c>
      <c r="D43">
        <f>D42+MIN(C42,Data!$B$13*(Data!$B$18-Cells!D42))-MIN(D42,Data!$B$13*(Data!$B$18-Cells!E42))</f>
        <v>3.9973885603249073</v>
      </c>
      <c r="E43">
        <f>E42+MIN(D42,Data!$B$13*(Data!$B$18-Cells!E42))-MIN(E42,Data!$B$13*(Data!$B$18-Cells!F42))</f>
        <v>3.9992845468223095</v>
      </c>
      <c r="F43">
        <f>F42+MIN(E42,Data!$B$13*(Data!$B$18-Cells!F42))-MIN(F42,Data!$B$13*(Data!$B$18-Cells!G42))</f>
        <v>3.9998375428840518</v>
      </c>
      <c r="G43">
        <f>G42+MIN(F42,Data!$B$13*(Data!$B$18-Cells!G42))-MIN(G42,Data!$B$13*(Data!$B$18-Cells!H42))</f>
        <v>3.99997026193887</v>
      </c>
      <c r="H43">
        <f>H42+MIN(G42,Data!$B$13*(Data!$B$18-Cells!H42))-MIN(H42,Data!$B$13*(Data!$B$18-Cells!I42))</f>
        <v>3.9999957848340273</v>
      </c>
      <c r="I43">
        <f>I42+MIN(H42,Data!$B$13*(Data!$B$18-Cells!I42))-MIN(I42,Data!$B$13*(Data!$B$18-Cells!J42))</f>
        <v>3.9999995660036802</v>
      </c>
      <c r="J43">
        <f>J42+MIN(I42,Data!$B$13*(Data!$B$18-Cells!J42))-MIN(J42,Data!$B$13*(Data!$B$18-Cells!K42))</f>
        <v>3.9999999711290002</v>
      </c>
      <c r="K43">
        <f>K42+MIN(J42,Data!$B$13*(Data!$B$18-Cells!K42))-MIN(K42,Data!$B$17)*L42</f>
        <v>3.9999999990686774</v>
      </c>
      <c r="L43">
        <f>MIN(1,N43/MAX(0.001,M43*(1-Data!$B$8)),O43/MAX(0.001,M43*Data!$B$8))</f>
        <v>0.83333333333333337</v>
      </c>
      <c r="M43">
        <f>MIN(K43,Data!$B$17)</f>
        <v>3</v>
      </c>
      <c r="N43">
        <f>MIN(Data!$C$17,Data!$C$19*(Data!$C$18-Cells!R43))</f>
        <v>2.5</v>
      </c>
      <c r="O43">
        <f>MIN(Data!$D$17,Data!$D$19*(Data!$D$18-Cells!AB43))</f>
        <v>0.5</v>
      </c>
      <c r="P43">
        <f>MIN(Data!$B$17,Cells!K43)*(1-Data!$B$8)*Cells!L43</f>
        <v>2.5</v>
      </c>
      <c r="Q43">
        <f>MIN(Data!$B$17,Cells!K43)*(Data!$B$8)*Cells!L43</f>
        <v>0</v>
      </c>
      <c r="R43">
        <f>R42+MIN(Data!$B$17,Cells!K42)*(1-Data!$B$8)*Cells!L42-MIN(R42,Data!$C$13*(Data!$C$18-Cells!S42))</f>
        <v>2.5</v>
      </c>
      <c r="S43">
        <f>S42+MIN(R42,Data!$C$13*(Data!$C$18-Cells!S42))-MIN(S42,Data!$C$13*(Data!$C$18-Cells!T42))</f>
        <v>2.5</v>
      </c>
      <c r="T43">
        <f>T42+MIN(S42,Data!$C$13*(Data!$C$18-Cells!T42))-MIN(T42,Data!$C$13*(Data!$C$18-Cells!U42))</f>
        <v>2.5</v>
      </c>
      <c r="U43">
        <f>U42+MIN(T42,Data!$C$13*(Data!$C$18-Cells!U42))-MIN(U42,Data!$C$13*(Data!$C$18-Cells!V42))</f>
        <v>2.5</v>
      </c>
      <c r="V43">
        <f>V42+MIN(U42,Data!$C$13*(Data!$C$18-Cells!V42))-MIN(V42,Data!$C$13*(Data!$C$18-Cells!W42))</f>
        <v>2.5</v>
      </c>
      <c r="W43">
        <f>W42+MIN(V42,Data!$C$13*(Data!$C$18-Cells!W42))-MIN(W42,Data!$C$13*(Data!$C$18-Cells!X42))</f>
        <v>2.5</v>
      </c>
      <c r="X43">
        <f>X42+MIN(W42,Data!$C$13*(Data!$C$18-Cells!X42))-MIN(X42,Data!$C$13*(Data!$C$18-Cells!Y42))</f>
        <v>2.5</v>
      </c>
      <c r="Y43">
        <f>Y42+MIN(X42,Data!$C$13*(Data!$C$18-Cells!Y42))-MIN(Y42,Data!$C$13*(Data!$C$18-Cells!Z42))</f>
        <v>2.5</v>
      </c>
      <c r="Z43">
        <f>Z42+MIN(Y42,Data!$C$13*(Data!$C$18-Cells!Z42))-MIN(Z42,Data!$C$13*(Data!$C$18-Cells!AA42))</f>
        <v>2.5</v>
      </c>
      <c r="AA43">
        <f>AA42+MIN(Z42,Data!$C$13*(Data!$C$18-Cells!AA42))-AY42</f>
        <v>2.5</v>
      </c>
      <c r="AB43">
        <f>AB42+Q42-MIN(AB42,Data!$D$13*(Data!$D$18-Cells!AC42))</f>
        <v>0</v>
      </c>
      <c r="AC43">
        <f>AC42+MIN(AB42,Data!$D$13*(Data!$D$18-Cells!AC42))-MIN(AC42,Data!$D$13*(Data!$D$18-Cells!AD42))</f>
        <v>0</v>
      </c>
      <c r="AD43">
        <f>AD42+MIN(AC42,Data!$D$13*(Data!$D$18-Cells!AD42))-MIN(AD42,Data!$D$13*(Data!$D$18-Cells!AE42))</f>
        <v>0</v>
      </c>
      <c r="AE43">
        <f>AE42+MIN(AD42,Data!$D$13*(Data!$D$18-Cells!AE42))-MIN(AE42,Data!$D$13*(Data!$D$18-Cells!AF42))</f>
        <v>0</v>
      </c>
      <c r="AF43">
        <f>AF42+MIN(AE42,Data!$D$13*(Data!$D$18-Cells!AF42))-MIN(AF42,Data!$D$13*(Data!$D$18-Cells!AG42))</f>
        <v>0</v>
      </c>
      <c r="AG43">
        <f>AG42+MIN(AF42,Data!$D$13*(Data!$D$18-Cells!AG42))-MIN(AG42,Data!$D$13*(Data!$D$18-Cells!AH42))</f>
        <v>0</v>
      </c>
      <c r="AH43">
        <f>AH42+MIN(AG42,Data!$D$13*(Data!$D$18-Cells!AH42))-MIN(AH42,Data!$D$13*(Data!$D$18-Cells!AI42))</f>
        <v>0</v>
      </c>
      <c r="AI43">
        <f>AI42+MIN(AH42,Data!$D$13*(Data!$D$18-Cells!AI42))-MIN(AI42,Data!$D$13*(Data!$D$18-Cells!AJ42))</f>
        <v>0</v>
      </c>
      <c r="AJ43">
        <f>AJ42+MIN(AI42,Data!$D$13*(Data!$D$18-Cells!AJ42))-MIN(AJ42,Data!$D$13*(Data!$D$18-Cells!AK42))</f>
        <v>0</v>
      </c>
      <c r="AK43">
        <f>AK42+MIN(AJ42,Data!$D$13*(Data!$D$18-Cells!AK42))-AZ42</f>
        <v>0</v>
      </c>
      <c r="AL43">
        <f>AL42+BA42-MIN(AL42,Data!$E$13*(Data!$E$18-Cells!AM42))</f>
        <v>2.5</v>
      </c>
      <c r="AM43">
        <f>AM42+MIN(AL42,Data!$E$13*(Data!$E$18-Cells!AM42))-MIN(AM42,Data!$E$13*(Data!$E$18-Cells!AN42))</f>
        <v>2.5</v>
      </c>
      <c r="AN43">
        <f>AN42+MIN(AM42,Data!$E$13*(Data!$E$18-Cells!AN42))-MIN(AN42,Data!$E$13*(Data!$E$18-Cells!AO42))</f>
        <v>2.5</v>
      </c>
      <c r="AO43">
        <f>AO42+MIN(AN42,Data!$E$13*(Data!$E$18-Cells!AO42))-MIN(AO42,Data!$E$13*(Data!$E$18-Cells!AP42))</f>
        <v>2.5</v>
      </c>
      <c r="AP43">
        <f>AP42+MIN(AO42,Data!$E$13*(Data!$E$18-Cells!AP42))-MIN(AP42,Data!$E$13*(Data!$E$18-Cells!AQ42))</f>
        <v>2.5</v>
      </c>
      <c r="AQ43">
        <f>AQ42+MIN(AP42,Data!$E$13*(Data!$E$18-Cells!AQ42))-MIN(AQ42,Data!$E$13*(Data!$E$18-Cells!AR42))</f>
        <v>2.5</v>
      </c>
      <c r="AR43">
        <f>AR42+MIN(AQ42,Data!$E$13*(Data!$E$18-Cells!AR42))-MIN(AR42,Data!$E$13*(Data!$E$18-Cells!AS42))</f>
        <v>2.5</v>
      </c>
      <c r="AS43">
        <f>AS42+MIN(AR42,Data!$E$13*(Data!$E$18-Cells!AS42))-MIN(AS42,Data!$E$13*(Data!$E$18-Cells!AT42))</f>
        <v>2.5</v>
      </c>
      <c r="AT43">
        <f>AT42+MIN(AS42,Data!$E$13*(Data!$E$18-Cells!AT42))-MIN(AT42,Data!$E$13*(Data!$E$18-Cells!AU42))</f>
        <v>2.5</v>
      </c>
      <c r="AU43">
        <f>AU42+MIN(AT42,Data!$E$13*(Data!$E$18-Cells!AU42))-MIN(AU42,Data!$E$13*(Data!$E$18-Cells!AW42))</f>
        <v>2.5</v>
      </c>
      <c r="AV43">
        <f>MIN(AA43,Data!$C$17)</f>
        <v>2.5</v>
      </c>
      <c r="AW43">
        <f>MIN(AK43,Data!$D$17)</f>
        <v>0</v>
      </c>
      <c r="AX43">
        <f>MIN(Data!$E$19*(Data!$E$18-AL43),Data!$E$17)</f>
        <v>2.5</v>
      </c>
      <c r="AY43">
        <f t="shared" si="9"/>
        <v>2.5</v>
      </c>
      <c r="AZ43">
        <f t="shared" si="10"/>
        <v>0</v>
      </c>
      <c r="BA43">
        <f t="shared" si="11"/>
        <v>2.5</v>
      </c>
      <c r="BB43">
        <f t="shared" si="4"/>
        <v>1500</v>
      </c>
      <c r="BC43">
        <f t="shared" si="5"/>
        <v>0</v>
      </c>
      <c r="BD43">
        <f t="shared" si="6"/>
        <v>1500</v>
      </c>
      <c r="BE43">
        <f>Data!$C$18-Cells!BB43/Data!$B$7*Data!$B$6/3600</f>
        <v>2.5</v>
      </c>
    </row>
    <row r="44" spans="1:57">
      <c r="A44">
        <f t="shared" si="8"/>
        <v>41</v>
      </c>
      <c r="B44">
        <f>B43+Data!$B$17-MIN(B43,Data!$B$13*(Data!$B$18-Cells!C43))</f>
        <v>9.5075549674220383</v>
      </c>
      <c r="C44">
        <f>C43+MIN(B43,Data!$B$13*(Data!$B$18-Cells!C43))-MIN(C43,Data!$B$13*(Data!$B$18-Cells!D43))</f>
        <v>3.9946630797348917</v>
      </c>
      <c r="D44">
        <f>D43+MIN(C43,Data!$B$13*(Data!$B$18-Cells!D43))-MIN(D43,Data!$B$13*(Data!$B$18-Cells!E43))</f>
        <v>3.9983365535736084</v>
      </c>
      <c r="E44">
        <f>E43+MIN(D43,Data!$B$13*(Data!$B$18-Cells!E43))-MIN(E43,Data!$B$13*(Data!$B$18-Cells!F43))</f>
        <v>3.9995610448531806</v>
      </c>
      <c r="F44">
        <f>F43+MIN(E43,Data!$B$13*(Data!$B$18-Cells!F43))-MIN(F43,Data!$B$13*(Data!$B$18-Cells!G43))</f>
        <v>3.9999039024114609</v>
      </c>
      <c r="G44">
        <f>G43+MIN(F43,Data!$B$13*(Data!$B$18-Cells!G43))-MIN(G43,Data!$B$13*(Data!$B$18-Cells!H43))</f>
        <v>3.9999830233864486</v>
      </c>
      <c r="H44">
        <f>H43+MIN(G43,Data!$B$13*(Data!$B$18-Cells!H43))-MIN(H43,Data!$B$13*(Data!$B$18-Cells!I43))</f>
        <v>3.9999976754188538</v>
      </c>
      <c r="I44">
        <f>I43+MIN(H43,Data!$B$13*(Data!$B$18-Cells!I43))-MIN(I43,Data!$B$13*(Data!$B$18-Cells!J43))</f>
        <v>3.9999997685663402</v>
      </c>
      <c r="J44">
        <f>J43+MIN(I43,Data!$B$13*(Data!$B$18-Cells!J43))-MIN(J43,Data!$B$13*(Data!$B$18-Cells!K43))</f>
        <v>3.9999999850988388</v>
      </c>
      <c r="K44">
        <f>K43+MIN(J43,Data!$B$13*(Data!$B$18-Cells!K43))-MIN(K43,Data!$B$17)*L43</f>
        <v>3.9999999995343387</v>
      </c>
      <c r="L44">
        <f>MIN(1,N44/MAX(0.001,M44*(1-Data!$B$8)),O44/MAX(0.001,M44*Data!$B$8))</f>
        <v>0.83333333333333337</v>
      </c>
      <c r="M44">
        <f>MIN(K44,Data!$B$17)</f>
        <v>3</v>
      </c>
      <c r="N44">
        <f>MIN(Data!$C$17,Data!$C$19*(Data!$C$18-Cells!R44))</f>
        <v>2.5</v>
      </c>
      <c r="O44">
        <f>MIN(Data!$D$17,Data!$D$19*(Data!$D$18-Cells!AB44))</f>
        <v>0.5</v>
      </c>
      <c r="P44">
        <f>MIN(Data!$B$17,Cells!K44)*(1-Data!$B$8)*Cells!L44</f>
        <v>2.5</v>
      </c>
      <c r="Q44">
        <f>MIN(Data!$B$17,Cells!K44)*(Data!$B$8)*Cells!L44</f>
        <v>0</v>
      </c>
      <c r="R44">
        <f>R43+MIN(Data!$B$17,Cells!K43)*(1-Data!$B$8)*Cells!L43-MIN(R43,Data!$C$13*(Data!$C$18-Cells!S43))</f>
        <v>2.5</v>
      </c>
      <c r="S44">
        <f>S43+MIN(R43,Data!$C$13*(Data!$C$18-Cells!S43))-MIN(S43,Data!$C$13*(Data!$C$18-Cells!T43))</f>
        <v>2.5</v>
      </c>
      <c r="T44">
        <f>T43+MIN(S43,Data!$C$13*(Data!$C$18-Cells!T43))-MIN(T43,Data!$C$13*(Data!$C$18-Cells!U43))</f>
        <v>2.5</v>
      </c>
      <c r="U44">
        <f>U43+MIN(T43,Data!$C$13*(Data!$C$18-Cells!U43))-MIN(U43,Data!$C$13*(Data!$C$18-Cells!V43))</f>
        <v>2.5</v>
      </c>
      <c r="V44">
        <f>V43+MIN(U43,Data!$C$13*(Data!$C$18-Cells!V43))-MIN(V43,Data!$C$13*(Data!$C$18-Cells!W43))</f>
        <v>2.5</v>
      </c>
      <c r="W44">
        <f>W43+MIN(V43,Data!$C$13*(Data!$C$18-Cells!W43))-MIN(W43,Data!$C$13*(Data!$C$18-Cells!X43))</f>
        <v>2.5</v>
      </c>
      <c r="X44">
        <f>X43+MIN(W43,Data!$C$13*(Data!$C$18-Cells!X43))-MIN(X43,Data!$C$13*(Data!$C$18-Cells!Y43))</f>
        <v>2.5</v>
      </c>
      <c r="Y44">
        <f>Y43+MIN(X43,Data!$C$13*(Data!$C$18-Cells!Y43))-MIN(Y43,Data!$C$13*(Data!$C$18-Cells!Z43))</f>
        <v>2.5</v>
      </c>
      <c r="Z44">
        <f>Z43+MIN(Y43,Data!$C$13*(Data!$C$18-Cells!Z43))-MIN(Z43,Data!$C$13*(Data!$C$18-Cells!AA43))</f>
        <v>2.5</v>
      </c>
      <c r="AA44">
        <f>AA43+MIN(Z43,Data!$C$13*(Data!$C$18-Cells!AA43))-AY43</f>
        <v>2.5</v>
      </c>
      <c r="AB44">
        <f>AB43+Q43-MIN(AB43,Data!$D$13*(Data!$D$18-Cells!AC43))</f>
        <v>0</v>
      </c>
      <c r="AC44">
        <f>AC43+MIN(AB43,Data!$D$13*(Data!$D$18-Cells!AC43))-MIN(AC43,Data!$D$13*(Data!$D$18-Cells!AD43))</f>
        <v>0</v>
      </c>
      <c r="AD44">
        <f>AD43+MIN(AC43,Data!$D$13*(Data!$D$18-Cells!AD43))-MIN(AD43,Data!$D$13*(Data!$D$18-Cells!AE43))</f>
        <v>0</v>
      </c>
      <c r="AE44">
        <f>AE43+MIN(AD43,Data!$D$13*(Data!$D$18-Cells!AE43))-MIN(AE43,Data!$D$13*(Data!$D$18-Cells!AF43))</f>
        <v>0</v>
      </c>
      <c r="AF44">
        <f>AF43+MIN(AE43,Data!$D$13*(Data!$D$18-Cells!AF43))-MIN(AF43,Data!$D$13*(Data!$D$18-Cells!AG43))</f>
        <v>0</v>
      </c>
      <c r="AG44">
        <f>AG43+MIN(AF43,Data!$D$13*(Data!$D$18-Cells!AG43))-MIN(AG43,Data!$D$13*(Data!$D$18-Cells!AH43))</f>
        <v>0</v>
      </c>
      <c r="AH44">
        <f>AH43+MIN(AG43,Data!$D$13*(Data!$D$18-Cells!AH43))-MIN(AH43,Data!$D$13*(Data!$D$18-Cells!AI43))</f>
        <v>0</v>
      </c>
      <c r="AI44">
        <f>AI43+MIN(AH43,Data!$D$13*(Data!$D$18-Cells!AI43))-MIN(AI43,Data!$D$13*(Data!$D$18-Cells!AJ43))</f>
        <v>0</v>
      </c>
      <c r="AJ44">
        <f>AJ43+MIN(AI43,Data!$D$13*(Data!$D$18-Cells!AJ43))-MIN(AJ43,Data!$D$13*(Data!$D$18-Cells!AK43))</f>
        <v>0</v>
      </c>
      <c r="AK44">
        <f>AK43+MIN(AJ43,Data!$D$13*(Data!$D$18-Cells!AK43))-AZ43</f>
        <v>0</v>
      </c>
      <c r="AL44">
        <f>AL43+BA43-MIN(AL43,Data!$E$13*(Data!$E$18-Cells!AM43))</f>
        <v>2.5</v>
      </c>
      <c r="AM44">
        <f>AM43+MIN(AL43,Data!$E$13*(Data!$E$18-Cells!AM43))-MIN(AM43,Data!$E$13*(Data!$E$18-Cells!AN43))</f>
        <v>2.5</v>
      </c>
      <c r="AN44">
        <f>AN43+MIN(AM43,Data!$E$13*(Data!$E$18-Cells!AN43))-MIN(AN43,Data!$E$13*(Data!$E$18-Cells!AO43))</f>
        <v>2.5</v>
      </c>
      <c r="AO44">
        <f>AO43+MIN(AN43,Data!$E$13*(Data!$E$18-Cells!AO43))-MIN(AO43,Data!$E$13*(Data!$E$18-Cells!AP43))</f>
        <v>2.5</v>
      </c>
      <c r="AP44">
        <f>AP43+MIN(AO43,Data!$E$13*(Data!$E$18-Cells!AP43))-MIN(AP43,Data!$E$13*(Data!$E$18-Cells!AQ43))</f>
        <v>2.5</v>
      </c>
      <c r="AQ44">
        <f>AQ43+MIN(AP43,Data!$E$13*(Data!$E$18-Cells!AQ43))-MIN(AQ43,Data!$E$13*(Data!$E$18-Cells!AR43))</f>
        <v>2.5</v>
      </c>
      <c r="AR44">
        <f>AR43+MIN(AQ43,Data!$E$13*(Data!$E$18-Cells!AR43))-MIN(AR43,Data!$E$13*(Data!$E$18-Cells!AS43))</f>
        <v>2.5</v>
      </c>
      <c r="AS44">
        <f>AS43+MIN(AR43,Data!$E$13*(Data!$E$18-Cells!AS43))-MIN(AS43,Data!$E$13*(Data!$E$18-Cells!AT43))</f>
        <v>2.5</v>
      </c>
      <c r="AT44">
        <f>AT43+MIN(AS43,Data!$E$13*(Data!$E$18-Cells!AT43))-MIN(AT43,Data!$E$13*(Data!$E$18-Cells!AU43))</f>
        <v>2.5</v>
      </c>
      <c r="AU44">
        <f>AU43+MIN(AT43,Data!$E$13*(Data!$E$18-Cells!AU43))-MIN(AU43,Data!$E$13*(Data!$E$18-Cells!AW43))</f>
        <v>2.5</v>
      </c>
      <c r="AV44">
        <f>MIN(AA44,Data!$C$17)</f>
        <v>2.5</v>
      </c>
      <c r="AW44">
        <f>MIN(AK44,Data!$D$17)</f>
        <v>0</v>
      </c>
      <c r="AX44">
        <f>MIN(Data!$E$19*(Data!$E$18-AL44),Data!$E$17)</f>
        <v>2.5</v>
      </c>
      <c r="AY44">
        <f t="shared" si="9"/>
        <v>2.5</v>
      </c>
      <c r="AZ44">
        <f t="shared" si="10"/>
        <v>0</v>
      </c>
      <c r="BA44">
        <f t="shared" si="11"/>
        <v>2.5</v>
      </c>
      <c r="BB44">
        <f t="shared" si="4"/>
        <v>1500</v>
      </c>
      <c r="BC44">
        <f t="shared" si="5"/>
        <v>0</v>
      </c>
      <c r="BD44">
        <f t="shared" si="6"/>
        <v>1500</v>
      </c>
      <c r="BE44">
        <f>Data!$C$18-Cells!BB44/Data!$B$7*Data!$B$6/3600</f>
        <v>2.5</v>
      </c>
    </row>
    <row r="45" spans="1:57">
      <c r="A45">
        <f t="shared" si="8"/>
        <v>42</v>
      </c>
      <c r="B45">
        <f>B44+Data!$B$17-MIN(B44,Data!$B$13*(Data!$B$18-Cells!C44))</f>
        <v>10.004886507289484</v>
      </c>
      <c r="C45">
        <f>C44+MIN(B44,Data!$B$13*(Data!$B$18-Cells!C44))-MIN(C44,Data!$B$13*(Data!$B$18-Cells!D44))</f>
        <v>3.99649981665425</v>
      </c>
      <c r="D45">
        <f>D44+MIN(C44,Data!$B$13*(Data!$B$18-Cells!D44))-MIN(D44,Data!$B$13*(Data!$B$18-Cells!E44))</f>
        <v>3.9989487992133945</v>
      </c>
      <c r="E45">
        <f>E44+MIN(D44,Data!$B$13*(Data!$B$18-Cells!E44))-MIN(E44,Data!$B$13*(Data!$B$18-Cells!F44))</f>
        <v>3.9997324736323208</v>
      </c>
      <c r="F45">
        <f>F44+MIN(E44,Data!$B$13*(Data!$B$18-Cells!F44))-MIN(F44,Data!$B$13*(Data!$B$18-Cells!G44))</f>
        <v>3.9999434628989547</v>
      </c>
      <c r="G45">
        <f>G44+MIN(F44,Data!$B$13*(Data!$B$18-Cells!G44))-MIN(G44,Data!$B$13*(Data!$B$18-Cells!H44))</f>
        <v>3.9999903494026512</v>
      </c>
      <c r="H45">
        <f>H44+MIN(G44,Data!$B$13*(Data!$B$18-Cells!H44))-MIN(H44,Data!$B$13*(Data!$B$18-Cells!I44))</f>
        <v>3.999998721992597</v>
      </c>
      <c r="I45">
        <f>I44+MIN(H44,Data!$B$13*(Data!$B$18-Cells!I44))-MIN(I44,Data!$B$13*(Data!$B$18-Cells!J44))</f>
        <v>3.9999998768325895</v>
      </c>
      <c r="J45">
        <f>J44+MIN(I44,Data!$B$13*(Data!$B$18-Cells!J44))-MIN(J44,Data!$B$13*(Data!$B$18-Cells!K44))</f>
        <v>3.9999999923165888</v>
      </c>
      <c r="K45">
        <f>K44+MIN(J44,Data!$B$13*(Data!$B$18-Cells!K44))-MIN(K44,Data!$B$17)*L44</f>
        <v>3.9999999997671694</v>
      </c>
      <c r="L45">
        <f>MIN(1,N45/MAX(0.001,M45*(1-Data!$B$8)),O45/MAX(0.001,M45*Data!$B$8))</f>
        <v>0.83333333333333337</v>
      </c>
      <c r="M45">
        <f>MIN(K45,Data!$B$17)</f>
        <v>3</v>
      </c>
      <c r="N45">
        <f>MIN(Data!$C$17,Data!$C$19*(Data!$C$18-Cells!R45))</f>
        <v>2.5</v>
      </c>
      <c r="O45">
        <f>MIN(Data!$D$17,Data!$D$19*(Data!$D$18-Cells!AB45))</f>
        <v>0.5</v>
      </c>
      <c r="P45">
        <f>MIN(Data!$B$17,Cells!K45)*(1-Data!$B$8)*Cells!L45</f>
        <v>2.5</v>
      </c>
      <c r="Q45">
        <f>MIN(Data!$B$17,Cells!K45)*(Data!$B$8)*Cells!L45</f>
        <v>0</v>
      </c>
      <c r="R45">
        <f>R44+MIN(Data!$B$17,Cells!K44)*(1-Data!$B$8)*Cells!L44-MIN(R44,Data!$C$13*(Data!$C$18-Cells!S44))</f>
        <v>2.5</v>
      </c>
      <c r="S45">
        <f>S44+MIN(R44,Data!$C$13*(Data!$C$18-Cells!S44))-MIN(S44,Data!$C$13*(Data!$C$18-Cells!T44))</f>
        <v>2.5</v>
      </c>
      <c r="T45">
        <f>T44+MIN(S44,Data!$C$13*(Data!$C$18-Cells!T44))-MIN(T44,Data!$C$13*(Data!$C$18-Cells!U44))</f>
        <v>2.5</v>
      </c>
      <c r="U45">
        <f>U44+MIN(T44,Data!$C$13*(Data!$C$18-Cells!U44))-MIN(U44,Data!$C$13*(Data!$C$18-Cells!V44))</f>
        <v>2.5</v>
      </c>
      <c r="V45">
        <f>V44+MIN(U44,Data!$C$13*(Data!$C$18-Cells!V44))-MIN(V44,Data!$C$13*(Data!$C$18-Cells!W44))</f>
        <v>2.5</v>
      </c>
      <c r="W45">
        <f>W44+MIN(V44,Data!$C$13*(Data!$C$18-Cells!W44))-MIN(W44,Data!$C$13*(Data!$C$18-Cells!X44))</f>
        <v>2.5</v>
      </c>
      <c r="X45">
        <f>X44+MIN(W44,Data!$C$13*(Data!$C$18-Cells!X44))-MIN(X44,Data!$C$13*(Data!$C$18-Cells!Y44))</f>
        <v>2.5</v>
      </c>
      <c r="Y45">
        <f>Y44+MIN(X44,Data!$C$13*(Data!$C$18-Cells!Y44))-MIN(Y44,Data!$C$13*(Data!$C$18-Cells!Z44))</f>
        <v>2.5</v>
      </c>
      <c r="Z45">
        <f>Z44+MIN(Y44,Data!$C$13*(Data!$C$18-Cells!Z44))-MIN(Z44,Data!$C$13*(Data!$C$18-Cells!AA44))</f>
        <v>2.5</v>
      </c>
      <c r="AA45">
        <f>AA44+MIN(Z44,Data!$C$13*(Data!$C$18-Cells!AA44))-AY44</f>
        <v>2.5</v>
      </c>
      <c r="AB45">
        <f>AB44+Q44-MIN(AB44,Data!$D$13*(Data!$D$18-Cells!AC44))</f>
        <v>0</v>
      </c>
      <c r="AC45">
        <f>AC44+MIN(AB44,Data!$D$13*(Data!$D$18-Cells!AC44))-MIN(AC44,Data!$D$13*(Data!$D$18-Cells!AD44))</f>
        <v>0</v>
      </c>
      <c r="AD45">
        <f>AD44+MIN(AC44,Data!$D$13*(Data!$D$18-Cells!AD44))-MIN(AD44,Data!$D$13*(Data!$D$18-Cells!AE44))</f>
        <v>0</v>
      </c>
      <c r="AE45">
        <f>AE44+MIN(AD44,Data!$D$13*(Data!$D$18-Cells!AE44))-MIN(AE44,Data!$D$13*(Data!$D$18-Cells!AF44))</f>
        <v>0</v>
      </c>
      <c r="AF45">
        <f>AF44+MIN(AE44,Data!$D$13*(Data!$D$18-Cells!AF44))-MIN(AF44,Data!$D$13*(Data!$D$18-Cells!AG44))</f>
        <v>0</v>
      </c>
      <c r="AG45">
        <f>AG44+MIN(AF44,Data!$D$13*(Data!$D$18-Cells!AG44))-MIN(AG44,Data!$D$13*(Data!$D$18-Cells!AH44))</f>
        <v>0</v>
      </c>
      <c r="AH45">
        <f>AH44+MIN(AG44,Data!$D$13*(Data!$D$18-Cells!AH44))-MIN(AH44,Data!$D$13*(Data!$D$18-Cells!AI44))</f>
        <v>0</v>
      </c>
      <c r="AI45">
        <f>AI44+MIN(AH44,Data!$D$13*(Data!$D$18-Cells!AI44))-MIN(AI44,Data!$D$13*(Data!$D$18-Cells!AJ44))</f>
        <v>0</v>
      </c>
      <c r="AJ45">
        <f>AJ44+MIN(AI44,Data!$D$13*(Data!$D$18-Cells!AJ44))-MIN(AJ44,Data!$D$13*(Data!$D$18-Cells!AK44))</f>
        <v>0</v>
      </c>
      <c r="AK45">
        <f>AK44+MIN(AJ44,Data!$D$13*(Data!$D$18-Cells!AK44))-AZ44</f>
        <v>0</v>
      </c>
      <c r="AL45">
        <f>AL44+BA44-MIN(AL44,Data!$E$13*(Data!$E$18-Cells!AM44))</f>
        <v>2.5</v>
      </c>
      <c r="AM45">
        <f>AM44+MIN(AL44,Data!$E$13*(Data!$E$18-Cells!AM44))-MIN(AM44,Data!$E$13*(Data!$E$18-Cells!AN44))</f>
        <v>2.5</v>
      </c>
      <c r="AN45">
        <f>AN44+MIN(AM44,Data!$E$13*(Data!$E$18-Cells!AN44))-MIN(AN44,Data!$E$13*(Data!$E$18-Cells!AO44))</f>
        <v>2.5</v>
      </c>
      <c r="AO45">
        <f>AO44+MIN(AN44,Data!$E$13*(Data!$E$18-Cells!AO44))-MIN(AO44,Data!$E$13*(Data!$E$18-Cells!AP44))</f>
        <v>2.5</v>
      </c>
      <c r="AP45">
        <f>AP44+MIN(AO44,Data!$E$13*(Data!$E$18-Cells!AP44))-MIN(AP44,Data!$E$13*(Data!$E$18-Cells!AQ44))</f>
        <v>2.5</v>
      </c>
      <c r="AQ45">
        <f>AQ44+MIN(AP44,Data!$E$13*(Data!$E$18-Cells!AQ44))-MIN(AQ44,Data!$E$13*(Data!$E$18-Cells!AR44))</f>
        <v>2.5</v>
      </c>
      <c r="AR45">
        <f>AR44+MIN(AQ44,Data!$E$13*(Data!$E$18-Cells!AR44))-MIN(AR44,Data!$E$13*(Data!$E$18-Cells!AS44))</f>
        <v>2.5</v>
      </c>
      <c r="AS45">
        <f>AS44+MIN(AR44,Data!$E$13*(Data!$E$18-Cells!AS44))-MIN(AS44,Data!$E$13*(Data!$E$18-Cells!AT44))</f>
        <v>2.5</v>
      </c>
      <c r="AT45">
        <f>AT44+MIN(AS44,Data!$E$13*(Data!$E$18-Cells!AT44))-MIN(AT44,Data!$E$13*(Data!$E$18-Cells!AU44))</f>
        <v>2.5</v>
      </c>
      <c r="AU45">
        <f>AU44+MIN(AT44,Data!$E$13*(Data!$E$18-Cells!AU44))-MIN(AU44,Data!$E$13*(Data!$E$18-Cells!AW44))</f>
        <v>2.5</v>
      </c>
      <c r="AV45">
        <f>MIN(AA45,Data!$C$17)</f>
        <v>2.5</v>
      </c>
      <c r="AW45">
        <f>MIN(AK45,Data!$D$17)</f>
        <v>0</v>
      </c>
      <c r="AX45">
        <f>MIN(Data!$E$19*(Data!$E$18-AL45),Data!$E$17)</f>
        <v>2.5</v>
      </c>
      <c r="AY45">
        <f t="shared" si="9"/>
        <v>2.5</v>
      </c>
      <c r="AZ45">
        <f t="shared" si="10"/>
        <v>0</v>
      </c>
      <c r="BA45">
        <f t="shared" si="11"/>
        <v>2.5</v>
      </c>
      <c r="BB45">
        <f t="shared" si="4"/>
        <v>1500</v>
      </c>
      <c r="BC45">
        <f t="shared" si="5"/>
        <v>0</v>
      </c>
      <c r="BD45">
        <f t="shared" si="6"/>
        <v>1500</v>
      </c>
      <c r="BE45">
        <f>Data!$C$18-Cells!BB45/Data!$B$7*Data!$B$6/3600</f>
        <v>2.5</v>
      </c>
    </row>
    <row r="46" spans="1:57">
      <c r="A46">
        <f t="shared" si="8"/>
        <v>43</v>
      </c>
      <c r="B46">
        <f>B45+Data!$B$17-MIN(B45,Data!$B$13*(Data!$B$18-Cells!C45))</f>
        <v>10.503136415616609</v>
      </c>
      <c r="C46">
        <f>C45+MIN(B45,Data!$B$13*(Data!$B$18-Cells!C45))-MIN(C45,Data!$B$13*(Data!$B$18-Cells!D45))</f>
        <v>3.9977243079338223</v>
      </c>
      <c r="D46">
        <f>D45+MIN(C45,Data!$B$13*(Data!$B$18-Cells!D45))-MIN(D45,Data!$B$13*(Data!$B$18-Cells!E45))</f>
        <v>3.9993406364228576</v>
      </c>
      <c r="E46">
        <f>E45+MIN(D45,Data!$B$13*(Data!$B$18-Cells!E45))-MIN(E45,Data!$B$13*(Data!$B$18-Cells!F45))</f>
        <v>3.9998379682656378</v>
      </c>
      <c r="F46">
        <f>F45+MIN(E45,Data!$B$13*(Data!$B$18-Cells!F45))-MIN(F45,Data!$B$13*(Data!$B$18-Cells!G45))</f>
        <v>3.999966906150803</v>
      </c>
      <c r="G46">
        <f>G45+MIN(F45,Data!$B$13*(Data!$B$18-Cells!G45))-MIN(G45,Data!$B$13*(Data!$B$18-Cells!H45))</f>
        <v>3.9999945356976241</v>
      </c>
      <c r="H46">
        <f>H45+MIN(G45,Data!$B$13*(Data!$B$18-Cells!H45))-MIN(H45,Data!$B$13*(Data!$B$18-Cells!I45))</f>
        <v>3.9999992994125932</v>
      </c>
      <c r="I46">
        <f>I45+MIN(H45,Data!$B$13*(Data!$B$18-Cells!I45))-MIN(I45,Data!$B$13*(Data!$B$18-Cells!J45))</f>
        <v>3.9999999345745891</v>
      </c>
      <c r="J46">
        <f>J45+MIN(I45,Data!$B$13*(Data!$B$18-Cells!J45))-MIN(J45,Data!$B$13*(Data!$B$18-Cells!K45))</f>
        <v>3.9999999960418791</v>
      </c>
      <c r="K46">
        <f>K45+MIN(J45,Data!$B$13*(Data!$B$18-Cells!K45))-MIN(K45,Data!$B$17)*L45</f>
        <v>3.9999999998835847</v>
      </c>
      <c r="L46">
        <f>MIN(1,N46/MAX(0.001,M46*(1-Data!$B$8)),O46/MAX(0.001,M46*Data!$B$8))</f>
        <v>0.83333333333333337</v>
      </c>
      <c r="M46">
        <f>MIN(K46,Data!$B$17)</f>
        <v>3</v>
      </c>
      <c r="N46">
        <f>MIN(Data!$C$17,Data!$C$19*(Data!$C$18-Cells!R46))</f>
        <v>2.5</v>
      </c>
      <c r="O46">
        <f>MIN(Data!$D$17,Data!$D$19*(Data!$D$18-Cells!AB46))</f>
        <v>0.5</v>
      </c>
      <c r="P46">
        <f>MIN(Data!$B$17,Cells!K46)*(1-Data!$B$8)*Cells!L46</f>
        <v>2.5</v>
      </c>
      <c r="Q46">
        <f>MIN(Data!$B$17,Cells!K46)*(Data!$B$8)*Cells!L46</f>
        <v>0</v>
      </c>
      <c r="R46">
        <f>R45+MIN(Data!$B$17,Cells!K45)*(1-Data!$B$8)*Cells!L45-MIN(R45,Data!$C$13*(Data!$C$18-Cells!S45))</f>
        <v>2.5</v>
      </c>
      <c r="S46">
        <f>S45+MIN(R45,Data!$C$13*(Data!$C$18-Cells!S45))-MIN(S45,Data!$C$13*(Data!$C$18-Cells!T45))</f>
        <v>2.5</v>
      </c>
      <c r="T46">
        <f>T45+MIN(S45,Data!$C$13*(Data!$C$18-Cells!T45))-MIN(T45,Data!$C$13*(Data!$C$18-Cells!U45))</f>
        <v>2.5</v>
      </c>
      <c r="U46">
        <f>U45+MIN(T45,Data!$C$13*(Data!$C$18-Cells!U45))-MIN(U45,Data!$C$13*(Data!$C$18-Cells!V45))</f>
        <v>2.5</v>
      </c>
      <c r="V46">
        <f>V45+MIN(U45,Data!$C$13*(Data!$C$18-Cells!V45))-MIN(V45,Data!$C$13*(Data!$C$18-Cells!W45))</f>
        <v>2.5</v>
      </c>
      <c r="W46">
        <f>W45+MIN(V45,Data!$C$13*(Data!$C$18-Cells!W45))-MIN(W45,Data!$C$13*(Data!$C$18-Cells!X45))</f>
        <v>2.5</v>
      </c>
      <c r="X46">
        <f>X45+MIN(W45,Data!$C$13*(Data!$C$18-Cells!X45))-MIN(X45,Data!$C$13*(Data!$C$18-Cells!Y45))</f>
        <v>2.5</v>
      </c>
      <c r="Y46">
        <f>Y45+MIN(X45,Data!$C$13*(Data!$C$18-Cells!Y45))-MIN(Y45,Data!$C$13*(Data!$C$18-Cells!Z45))</f>
        <v>2.5</v>
      </c>
      <c r="Z46">
        <f>Z45+MIN(Y45,Data!$C$13*(Data!$C$18-Cells!Z45))-MIN(Z45,Data!$C$13*(Data!$C$18-Cells!AA45))</f>
        <v>2.5</v>
      </c>
      <c r="AA46">
        <f>AA45+MIN(Z45,Data!$C$13*(Data!$C$18-Cells!AA45))-AY45</f>
        <v>2.5</v>
      </c>
      <c r="AB46">
        <f>AB45+Q45-MIN(AB45,Data!$D$13*(Data!$D$18-Cells!AC45))</f>
        <v>0</v>
      </c>
      <c r="AC46">
        <f>AC45+MIN(AB45,Data!$D$13*(Data!$D$18-Cells!AC45))-MIN(AC45,Data!$D$13*(Data!$D$18-Cells!AD45))</f>
        <v>0</v>
      </c>
      <c r="AD46">
        <f>AD45+MIN(AC45,Data!$D$13*(Data!$D$18-Cells!AD45))-MIN(AD45,Data!$D$13*(Data!$D$18-Cells!AE45))</f>
        <v>0</v>
      </c>
      <c r="AE46">
        <f>AE45+MIN(AD45,Data!$D$13*(Data!$D$18-Cells!AE45))-MIN(AE45,Data!$D$13*(Data!$D$18-Cells!AF45))</f>
        <v>0</v>
      </c>
      <c r="AF46">
        <f>AF45+MIN(AE45,Data!$D$13*(Data!$D$18-Cells!AF45))-MIN(AF45,Data!$D$13*(Data!$D$18-Cells!AG45))</f>
        <v>0</v>
      </c>
      <c r="AG46">
        <f>AG45+MIN(AF45,Data!$D$13*(Data!$D$18-Cells!AG45))-MIN(AG45,Data!$D$13*(Data!$D$18-Cells!AH45))</f>
        <v>0</v>
      </c>
      <c r="AH46">
        <f>AH45+MIN(AG45,Data!$D$13*(Data!$D$18-Cells!AH45))-MIN(AH45,Data!$D$13*(Data!$D$18-Cells!AI45))</f>
        <v>0</v>
      </c>
      <c r="AI46">
        <f>AI45+MIN(AH45,Data!$D$13*(Data!$D$18-Cells!AI45))-MIN(AI45,Data!$D$13*(Data!$D$18-Cells!AJ45))</f>
        <v>0</v>
      </c>
      <c r="AJ46">
        <f>AJ45+MIN(AI45,Data!$D$13*(Data!$D$18-Cells!AJ45))-MIN(AJ45,Data!$D$13*(Data!$D$18-Cells!AK45))</f>
        <v>0</v>
      </c>
      <c r="AK46">
        <f>AK45+MIN(AJ45,Data!$D$13*(Data!$D$18-Cells!AK45))-AZ45</f>
        <v>0</v>
      </c>
      <c r="AL46">
        <f>AL45+BA45-MIN(AL45,Data!$E$13*(Data!$E$18-Cells!AM45))</f>
        <v>2.5</v>
      </c>
      <c r="AM46">
        <f>AM45+MIN(AL45,Data!$E$13*(Data!$E$18-Cells!AM45))-MIN(AM45,Data!$E$13*(Data!$E$18-Cells!AN45))</f>
        <v>2.5</v>
      </c>
      <c r="AN46">
        <f>AN45+MIN(AM45,Data!$E$13*(Data!$E$18-Cells!AN45))-MIN(AN45,Data!$E$13*(Data!$E$18-Cells!AO45))</f>
        <v>2.5</v>
      </c>
      <c r="AO46">
        <f>AO45+MIN(AN45,Data!$E$13*(Data!$E$18-Cells!AO45))-MIN(AO45,Data!$E$13*(Data!$E$18-Cells!AP45))</f>
        <v>2.5</v>
      </c>
      <c r="AP46">
        <f>AP45+MIN(AO45,Data!$E$13*(Data!$E$18-Cells!AP45))-MIN(AP45,Data!$E$13*(Data!$E$18-Cells!AQ45))</f>
        <v>2.5</v>
      </c>
      <c r="AQ46">
        <f>AQ45+MIN(AP45,Data!$E$13*(Data!$E$18-Cells!AQ45))-MIN(AQ45,Data!$E$13*(Data!$E$18-Cells!AR45))</f>
        <v>2.5</v>
      </c>
      <c r="AR46">
        <f>AR45+MIN(AQ45,Data!$E$13*(Data!$E$18-Cells!AR45))-MIN(AR45,Data!$E$13*(Data!$E$18-Cells!AS45))</f>
        <v>2.5</v>
      </c>
      <c r="AS46">
        <f>AS45+MIN(AR45,Data!$E$13*(Data!$E$18-Cells!AS45))-MIN(AS45,Data!$E$13*(Data!$E$18-Cells!AT45))</f>
        <v>2.5</v>
      </c>
      <c r="AT46">
        <f>AT45+MIN(AS45,Data!$E$13*(Data!$E$18-Cells!AT45))-MIN(AT45,Data!$E$13*(Data!$E$18-Cells!AU45))</f>
        <v>2.5</v>
      </c>
      <c r="AU46">
        <f>AU45+MIN(AT45,Data!$E$13*(Data!$E$18-Cells!AU45))-MIN(AU45,Data!$E$13*(Data!$E$18-Cells!AW45))</f>
        <v>2.5</v>
      </c>
      <c r="AV46">
        <f>MIN(AA46,Data!$C$17)</f>
        <v>2.5</v>
      </c>
      <c r="AW46">
        <f>MIN(AK46,Data!$D$17)</f>
        <v>0</v>
      </c>
      <c r="AX46">
        <f>MIN(Data!$E$19*(Data!$E$18-AL46),Data!$E$17)</f>
        <v>2.5</v>
      </c>
      <c r="AY46">
        <f t="shared" si="9"/>
        <v>2.5</v>
      </c>
      <c r="AZ46">
        <f t="shared" si="10"/>
        <v>0</v>
      </c>
      <c r="BA46">
        <f t="shared" si="11"/>
        <v>2.5</v>
      </c>
      <c r="BB46">
        <f t="shared" si="4"/>
        <v>1500</v>
      </c>
      <c r="BC46">
        <f t="shared" si="5"/>
        <v>0</v>
      </c>
      <c r="BD46">
        <f t="shared" si="6"/>
        <v>1500</v>
      </c>
      <c r="BE46">
        <f>Data!$C$18-Cells!BB46/Data!$B$7*Data!$B$6/3600</f>
        <v>2.5</v>
      </c>
    </row>
    <row r="47" spans="1:57">
      <c r="A47">
        <f t="shared" si="8"/>
        <v>44</v>
      </c>
      <c r="B47">
        <f>B46+Data!$B$17-MIN(B46,Data!$B$13*(Data!$B$18-Cells!C46))</f>
        <v>11.00199856958352</v>
      </c>
      <c r="C47">
        <f>C46+MIN(B46,Data!$B$13*(Data!$B$18-Cells!C46))-MIN(C46,Data!$B$13*(Data!$B$18-Cells!D46))</f>
        <v>3.99853247217834</v>
      </c>
      <c r="D47">
        <f>D46+MIN(C46,Data!$B$13*(Data!$B$18-Cells!D46))-MIN(D46,Data!$B$13*(Data!$B$18-Cells!E46))</f>
        <v>3.9995893023442477</v>
      </c>
      <c r="E47">
        <f>E46+MIN(D46,Data!$B$13*(Data!$B$18-Cells!E46))-MIN(E46,Data!$B$13*(Data!$B$18-Cells!F46))</f>
        <v>3.9999024372082204</v>
      </c>
      <c r="F47">
        <f>F46+MIN(E46,Data!$B$13*(Data!$B$18-Cells!F46))-MIN(F46,Data!$B$13*(Data!$B$18-Cells!G46))</f>
        <v>3.9999807209242135</v>
      </c>
      <c r="G47">
        <f>G46+MIN(F46,Data!$B$13*(Data!$B$18-Cells!G46))-MIN(G46,Data!$B$13*(Data!$B$18-Cells!H46))</f>
        <v>3.9999969175551087</v>
      </c>
      <c r="H47">
        <f>H46+MIN(G46,Data!$B$13*(Data!$B$18-Cells!H46))-MIN(H46,Data!$B$13*(Data!$B$18-Cells!I46))</f>
        <v>3.9999996169935912</v>
      </c>
      <c r="I47">
        <f>I46+MIN(H46,Data!$B$13*(Data!$B$18-Cells!I46))-MIN(I46,Data!$B$13*(Data!$B$18-Cells!J46))</f>
        <v>3.9999999653082341</v>
      </c>
      <c r="J47">
        <f>J46+MIN(I46,Data!$B$13*(Data!$B$18-Cells!J46))-MIN(J46,Data!$B$13*(Data!$B$18-Cells!K46))</f>
        <v>3.9999999979627319</v>
      </c>
      <c r="K47">
        <f>K46+MIN(J46,Data!$B$13*(Data!$B$18-Cells!K46))-MIN(K46,Data!$B$17)*L46</f>
        <v>3.9999999999417923</v>
      </c>
      <c r="L47">
        <f>MIN(1,N47/MAX(0.001,M47*(1-Data!$B$8)),O47/MAX(0.001,M47*Data!$B$8))</f>
        <v>0.83333333333333337</v>
      </c>
      <c r="M47">
        <f>MIN(K47,Data!$B$17)</f>
        <v>3</v>
      </c>
      <c r="N47">
        <f>MIN(Data!$C$17,Data!$C$19*(Data!$C$18-Cells!R47))</f>
        <v>2.5</v>
      </c>
      <c r="O47">
        <f>MIN(Data!$D$17,Data!$D$19*(Data!$D$18-Cells!AB47))</f>
        <v>0.5</v>
      </c>
      <c r="P47">
        <f>MIN(Data!$B$17,Cells!K47)*(1-Data!$B$8)*Cells!L47</f>
        <v>2.5</v>
      </c>
      <c r="Q47">
        <f>MIN(Data!$B$17,Cells!K47)*(Data!$B$8)*Cells!L47</f>
        <v>0</v>
      </c>
      <c r="R47">
        <f>R46+MIN(Data!$B$17,Cells!K46)*(1-Data!$B$8)*Cells!L46-MIN(R46,Data!$C$13*(Data!$C$18-Cells!S46))</f>
        <v>2.5</v>
      </c>
      <c r="S47">
        <f>S46+MIN(R46,Data!$C$13*(Data!$C$18-Cells!S46))-MIN(S46,Data!$C$13*(Data!$C$18-Cells!T46))</f>
        <v>2.5</v>
      </c>
      <c r="T47">
        <f>T46+MIN(S46,Data!$C$13*(Data!$C$18-Cells!T46))-MIN(T46,Data!$C$13*(Data!$C$18-Cells!U46))</f>
        <v>2.5</v>
      </c>
      <c r="U47">
        <f>U46+MIN(T46,Data!$C$13*(Data!$C$18-Cells!U46))-MIN(U46,Data!$C$13*(Data!$C$18-Cells!V46))</f>
        <v>2.5</v>
      </c>
      <c r="V47">
        <f>V46+MIN(U46,Data!$C$13*(Data!$C$18-Cells!V46))-MIN(V46,Data!$C$13*(Data!$C$18-Cells!W46))</f>
        <v>2.5</v>
      </c>
      <c r="W47">
        <f>W46+MIN(V46,Data!$C$13*(Data!$C$18-Cells!W46))-MIN(W46,Data!$C$13*(Data!$C$18-Cells!X46))</f>
        <v>2.5</v>
      </c>
      <c r="X47">
        <f>X46+MIN(W46,Data!$C$13*(Data!$C$18-Cells!X46))-MIN(X46,Data!$C$13*(Data!$C$18-Cells!Y46))</f>
        <v>2.5</v>
      </c>
      <c r="Y47">
        <f>Y46+MIN(X46,Data!$C$13*(Data!$C$18-Cells!Y46))-MIN(Y46,Data!$C$13*(Data!$C$18-Cells!Z46))</f>
        <v>2.5</v>
      </c>
      <c r="Z47">
        <f>Z46+MIN(Y46,Data!$C$13*(Data!$C$18-Cells!Z46))-MIN(Z46,Data!$C$13*(Data!$C$18-Cells!AA46))</f>
        <v>2.5</v>
      </c>
      <c r="AA47">
        <f>AA46+MIN(Z46,Data!$C$13*(Data!$C$18-Cells!AA46))-AY46</f>
        <v>2.5</v>
      </c>
      <c r="AB47">
        <f>AB46+Q46-MIN(AB46,Data!$D$13*(Data!$D$18-Cells!AC46))</f>
        <v>0</v>
      </c>
      <c r="AC47">
        <f>AC46+MIN(AB46,Data!$D$13*(Data!$D$18-Cells!AC46))-MIN(AC46,Data!$D$13*(Data!$D$18-Cells!AD46))</f>
        <v>0</v>
      </c>
      <c r="AD47">
        <f>AD46+MIN(AC46,Data!$D$13*(Data!$D$18-Cells!AD46))-MIN(AD46,Data!$D$13*(Data!$D$18-Cells!AE46))</f>
        <v>0</v>
      </c>
      <c r="AE47">
        <f>AE46+MIN(AD46,Data!$D$13*(Data!$D$18-Cells!AE46))-MIN(AE46,Data!$D$13*(Data!$D$18-Cells!AF46))</f>
        <v>0</v>
      </c>
      <c r="AF47">
        <f>AF46+MIN(AE46,Data!$D$13*(Data!$D$18-Cells!AF46))-MIN(AF46,Data!$D$13*(Data!$D$18-Cells!AG46))</f>
        <v>0</v>
      </c>
      <c r="AG47">
        <f>AG46+MIN(AF46,Data!$D$13*(Data!$D$18-Cells!AG46))-MIN(AG46,Data!$D$13*(Data!$D$18-Cells!AH46))</f>
        <v>0</v>
      </c>
      <c r="AH47">
        <f>AH46+MIN(AG46,Data!$D$13*(Data!$D$18-Cells!AH46))-MIN(AH46,Data!$D$13*(Data!$D$18-Cells!AI46))</f>
        <v>0</v>
      </c>
      <c r="AI47">
        <f>AI46+MIN(AH46,Data!$D$13*(Data!$D$18-Cells!AI46))-MIN(AI46,Data!$D$13*(Data!$D$18-Cells!AJ46))</f>
        <v>0</v>
      </c>
      <c r="AJ47">
        <f>AJ46+MIN(AI46,Data!$D$13*(Data!$D$18-Cells!AJ46))-MIN(AJ46,Data!$D$13*(Data!$D$18-Cells!AK46))</f>
        <v>0</v>
      </c>
      <c r="AK47">
        <f>AK46+MIN(AJ46,Data!$D$13*(Data!$D$18-Cells!AK46))-AZ46</f>
        <v>0</v>
      </c>
      <c r="AL47">
        <f>AL46+BA46-MIN(AL46,Data!$E$13*(Data!$E$18-Cells!AM46))</f>
        <v>2.5</v>
      </c>
      <c r="AM47">
        <f>AM46+MIN(AL46,Data!$E$13*(Data!$E$18-Cells!AM46))-MIN(AM46,Data!$E$13*(Data!$E$18-Cells!AN46))</f>
        <v>2.5</v>
      </c>
      <c r="AN47">
        <f>AN46+MIN(AM46,Data!$E$13*(Data!$E$18-Cells!AN46))-MIN(AN46,Data!$E$13*(Data!$E$18-Cells!AO46))</f>
        <v>2.5</v>
      </c>
      <c r="AO47">
        <f>AO46+MIN(AN46,Data!$E$13*(Data!$E$18-Cells!AO46))-MIN(AO46,Data!$E$13*(Data!$E$18-Cells!AP46))</f>
        <v>2.5</v>
      </c>
      <c r="AP47">
        <f>AP46+MIN(AO46,Data!$E$13*(Data!$E$18-Cells!AP46))-MIN(AP46,Data!$E$13*(Data!$E$18-Cells!AQ46))</f>
        <v>2.5</v>
      </c>
      <c r="AQ47">
        <f>AQ46+MIN(AP46,Data!$E$13*(Data!$E$18-Cells!AQ46))-MIN(AQ46,Data!$E$13*(Data!$E$18-Cells!AR46))</f>
        <v>2.5</v>
      </c>
      <c r="AR47">
        <f>AR46+MIN(AQ46,Data!$E$13*(Data!$E$18-Cells!AR46))-MIN(AR46,Data!$E$13*(Data!$E$18-Cells!AS46))</f>
        <v>2.5</v>
      </c>
      <c r="AS47">
        <f>AS46+MIN(AR46,Data!$E$13*(Data!$E$18-Cells!AS46))-MIN(AS46,Data!$E$13*(Data!$E$18-Cells!AT46))</f>
        <v>2.5</v>
      </c>
      <c r="AT47">
        <f>AT46+MIN(AS46,Data!$E$13*(Data!$E$18-Cells!AT46))-MIN(AT46,Data!$E$13*(Data!$E$18-Cells!AU46))</f>
        <v>2.5</v>
      </c>
      <c r="AU47">
        <f>AU46+MIN(AT46,Data!$E$13*(Data!$E$18-Cells!AU46))-MIN(AU46,Data!$E$13*(Data!$E$18-Cells!AW46))</f>
        <v>2.5</v>
      </c>
      <c r="AV47">
        <f>MIN(AA47,Data!$C$17)</f>
        <v>2.5</v>
      </c>
      <c r="AW47">
        <f>MIN(AK47,Data!$D$17)</f>
        <v>0</v>
      </c>
      <c r="AX47">
        <f>MIN(Data!$E$19*(Data!$E$18-AL47),Data!$E$17)</f>
        <v>2.5</v>
      </c>
      <c r="AY47">
        <f t="shared" si="9"/>
        <v>2.5</v>
      </c>
      <c r="AZ47">
        <f t="shared" si="10"/>
        <v>0</v>
      </c>
      <c r="BA47">
        <f t="shared" si="11"/>
        <v>2.5</v>
      </c>
      <c r="BB47">
        <f t="shared" si="4"/>
        <v>1500</v>
      </c>
      <c r="BC47">
        <f t="shared" si="5"/>
        <v>0</v>
      </c>
      <c r="BD47">
        <f t="shared" si="6"/>
        <v>1500</v>
      </c>
      <c r="BE47">
        <f>Data!$C$18-Cells!BB47/Data!$B$7*Data!$B$6/3600</f>
        <v>2.5</v>
      </c>
    </row>
    <row r="48" spans="1:57">
      <c r="A48">
        <f t="shared" si="8"/>
        <v>45</v>
      </c>
      <c r="B48">
        <f>B47+Data!$B$17-MIN(B47,Data!$B$13*(Data!$B$18-Cells!C47))</f>
        <v>11.50126480567269</v>
      </c>
      <c r="C48">
        <f>C47+MIN(B47,Data!$B$13*(Data!$B$18-Cells!C47))-MIN(C47,Data!$B$13*(Data!$B$18-Cells!D47))</f>
        <v>3.9990608872612938</v>
      </c>
      <c r="D48">
        <f>D47+MIN(C47,Data!$B$13*(Data!$B$18-Cells!D47))-MIN(D47,Data!$B$13*(Data!$B$18-Cells!E47))</f>
        <v>3.999745869776234</v>
      </c>
      <c r="E48">
        <f>E47+MIN(D47,Data!$B$13*(Data!$B$18-Cells!E47))-MIN(E47,Data!$B$13*(Data!$B$18-Cells!F47))</f>
        <v>3.9999415790662169</v>
      </c>
      <c r="F48">
        <f>F47+MIN(E47,Data!$B$13*(Data!$B$18-Cells!F47))-MIN(F47,Data!$B$13*(Data!$B$18-Cells!G47))</f>
        <v>3.9999888192396611</v>
      </c>
      <c r="G48">
        <f>G47+MIN(F47,Data!$B$13*(Data!$B$18-Cells!G47))-MIN(G47,Data!$B$13*(Data!$B$18-Cells!H47))</f>
        <v>3.9999982672743499</v>
      </c>
      <c r="H48">
        <f>H47+MIN(G47,Data!$B$13*(Data!$B$18-Cells!H47))-MIN(H47,Data!$B$13*(Data!$B$18-Cells!I47))</f>
        <v>3.9999997911509126</v>
      </c>
      <c r="I48">
        <f>I47+MIN(H47,Data!$B$13*(Data!$B$18-Cells!I47))-MIN(I47,Data!$B$13*(Data!$B$18-Cells!J47))</f>
        <v>3.999999981635483</v>
      </c>
      <c r="J48">
        <f>J47+MIN(I47,Data!$B$13*(Data!$B$18-Cells!J47))-MIN(J47,Data!$B$13*(Data!$B$18-Cells!K47))</f>
        <v>3.9999999989522621</v>
      </c>
      <c r="K48">
        <f>K47+MIN(J47,Data!$B$13*(Data!$B$18-Cells!K47))-MIN(K47,Data!$B$17)*L47</f>
        <v>3.9999999999708962</v>
      </c>
      <c r="L48">
        <f>MIN(1,N48/MAX(0.001,M48*(1-Data!$B$8)),O48/MAX(0.001,M48*Data!$B$8))</f>
        <v>0.83333333333333337</v>
      </c>
      <c r="M48">
        <f>MIN(K48,Data!$B$17)</f>
        <v>3</v>
      </c>
      <c r="N48">
        <f>MIN(Data!$C$17,Data!$C$19*(Data!$C$18-Cells!R48))</f>
        <v>2.5</v>
      </c>
      <c r="O48">
        <f>MIN(Data!$D$17,Data!$D$19*(Data!$D$18-Cells!AB48))</f>
        <v>0.5</v>
      </c>
      <c r="P48">
        <f>MIN(Data!$B$17,Cells!K48)*(1-Data!$B$8)*Cells!L48</f>
        <v>2.5</v>
      </c>
      <c r="Q48">
        <f>MIN(Data!$B$17,Cells!K48)*(Data!$B$8)*Cells!L48</f>
        <v>0</v>
      </c>
      <c r="R48">
        <f>R47+MIN(Data!$B$17,Cells!K47)*(1-Data!$B$8)*Cells!L47-MIN(R47,Data!$C$13*(Data!$C$18-Cells!S47))</f>
        <v>2.5</v>
      </c>
      <c r="S48">
        <f>S47+MIN(R47,Data!$C$13*(Data!$C$18-Cells!S47))-MIN(S47,Data!$C$13*(Data!$C$18-Cells!T47))</f>
        <v>2.5</v>
      </c>
      <c r="T48">
        <f>T47+MIN(S47,Data!$C$13*(Data!$C$18-Cells!T47))-MIN(T47,Data!$C$13*(Data!$C$18-Cells!U47))</f>
        <v>2.5</v>
      </c>
      <c r="U48">
        <f>U47+MIN(T47,Data!$C$13*(Data!$C$18-Cells!U47))-MIN(U47,Data!$C$13*(Data!$C$18-Cells!V47))</f>
        <v>2.5</v>
      </c>
      <c r="V48">
        <f>V47+MIN(U47,Data!$C$13*(Data!$C$18-Cells!V47))-MIN(V47,Data!$C$13*(Data!$C$18-Cells!W47))</f>
        <v>2.5</v>
      </c>
      <c r="W48">
        <f>W47+MIN(V47,Data!$C$13*(Data!$C$18-Cells!W47))-MIN(W47,Data!$C$13*(Data!$C$18-Cells!X47))</f>
        <v>2.5</v>
      </c>
      <c r="X48">
        <f>X47+MIN(W47,Data!$C$13*(Data!$C$18-Cells!X47))-MIN(X47,Data!$C$13*(Data!$C$18-Cells!Y47))</f>
        <v>2.5</v>
      </c>
      <c r="Y48">
        <f>Y47+MIN(X47,Data!$C$13*(Data!$C$18-Cells!Y47))-MIN(Y47,Data!$C$13*(Data!$C$18-Cells!Z47))</f>
        <v>2.5</v>
      </c>
      <c r="Z48">
        <f>Z47+MIN(Y47,Data!$C$13*(Data!$C$18-Cells!Z47))-MIN(Z47,Data!$C$13*(Data!$C$18-Cells!AA47))</f>
        <v>2.5</v>
      </c>
      <c r="AA48">
        <f>AA47+MIN(Z47,Data!$C$13*(Data!$C$18-Cells!AA47))-AY47</f>
        <v>2.5</v>
      </c>
      <c r="AB48">
        <f>AB47+Q47-MIN(AB47,Data!$D$13*(Data!$D$18-Cells!AC47))</f>
        <v>0</v>
      </c>
      <c r="AC48">
        <f>AC47+MIN(AB47,Data!$D$13*(Data!$D$18-Cells!AC47))-MIN(AC47,Data!$D$13*(Data!$D$18-Cells!AD47))</f>
        <v>0</v>
      </c>
      <c r="AD48">
        <f>AD47+MIN(AC47,Data!$D$13*(Data!$D$18-Cells!AD47))-MIN(AD47,Data!$D$13*(Data!$D$18-Cells!AE47))</f>
        <v>0</v>
      </c>
      <c r="AE48">
        <f>AE47+MIN(AD47,Data!$D$13*(Data!$D$18-Cells!AE47))-MIN(AE47,Data!$D$13*(Data!$D$18-Cells!AF47))</f>
        <v>0</v>
      </c>
      <c r="AF48">
        <f>AF47+MIN(AE47,Data!$D$13*(Data!$D$18-Cells!AF47))-MIN(AF47,Data!$D$13*(Data!$D$18-Cells!AG47))</f>
        <v>0</v>
      </c>
      <c r="AG48">
        <f>AG47+MIN(AF47,Data!$D$13*(Data!$D$18-Cells!AG47))-MIN(AG47,Data!$D$13*(Data!$D$18-Cells!AH47))</f>
        <v>0</v>
      </c>
      <c r="AH48">
        <f>AH47+MIN(AG47,Data!$D$13*(Data!$D$18-Cells!AH47))-MIN(AH47,Data!$D$13*(Data!$D$18-Cells!AI47))</f>
        <v>0</v>
      </c>
      <c r="AI48">
        <f>AI47+MIN(AH47,Data!$D$13*(Data!$D$18-Cells!AI47))-MIN(AI47,Data!$D$13*(Data!$D$18-Cells!AJ47))</f>
        <v>0</v>
      </c>
      <c r="AJ48">
        <f>AJ47+MIN(AI47,Data!$D$13*(Data!$D$18-Cells!AJ47))-MIN(AJ47,Data!$D$13*(Data!$D$18-Cells!AK47))</f>
        <v>0</v>
      </c>
      <c r="AK48">
        <f>AK47+MIN(AJ47,Data!$D$13*(Data!$D$18-Cells!AK47))-AZ47</f>
        <v>0</v>
      </c>
      <c r="AL48">
        <f>AL47+BA47-MIN(AL47,Data!$E$13*(Data!$E$18-Cells!AM47))</f>
        <v>2.5</v>
      </c>
      <c r="AM48">
        <f>AM47+MIN(AL47,Data!$E$13*(Data!$E$18-Cells!AM47))-MIN(AM47,Data!$E$13*(Data!$E$18-Cells!AN47))</f>
        <v>2.5</v>
      </c>
      <c r="AN48">
        <f>AN47+MIN(AM47,Data!$E$13*(Data!$E$18-Cells!AN47))-MIN(AN47,Data!$E$13*(Data!$E$18-Cells!AO47))</f>
        <v>2.5</v>
      </c>
      <c r="AO48">
        <f>AO47+MIN(AN47,Data!$E$13*(Data!$E$18-Cells!AO47))-MIN(AO47,Data!$E$13*(Data!$E$18-Cells!AP47))</f>
        <v>2.5</v>
      </c>
      <c r="AP48">
        <f>AP47+MIN(AO47,Data!$E$13*(Data!$E$18-Cells!AP47))-MIN(AP47,Data!$E$13*(Data!$E$18-Cells!AQ47))</f>
        <v>2.5</v>
      </c>
      <c r="AQ48">
        <f>AQ47+MIN(AP47,Data!$E$13*(Data!$E$18-Cells!AQ47))-MIN(AQ47,Data!$E$13*(Data!$E$18-Cells!AR47))</f>
        <v>2.5</v>
      </c>
      <c r="AR48">
        <f>AR47+MIN(AQ47,Data!$E$13*(Data!$E$18-Cells!AR47))-MIN(AR47,Data!$E$13*(Data!$E$18-Cells!AS47))</f>
        <v>2.5</v>
      </c>
      <c r="AS48">
        <f>AS47+MIN(AR47,Data!$E$13*(Data!$E$18-Cells!AS47))-MIN(AS47,Data!$E$13*(Data!$E$18-Cells!AT47))</f>
        <v>2.5</v>
      </c>
      <c r="AT48">
        <f>AT47+MIN(AS47,Data!$E$13*(Data!$E$18-Cells!AT47))-MIN(AT47,Data!$E$13*(Data!$E$18-Cells!AU47))</f>
        <v>2.5</v>
      </c>
      <c r="AU48">
        <f>AU47+MIN(AT47,Data!$E$13*(Data!$E$18-Cells!AU47))-MIN(AU47,Data!$E$13*(Data!$E$18-Cells!AW47))</f>
        <v>2.5</v>
      </c>
      <c r="AV48">
        <f>MIN(AA48,Data!$C$17)</f>
        <v>2.5</v>
      </c>
      <c r="AW48">
        <f>MIN(AK48,Data!$D$17)</f>
        <v>0</v>
      </c>
      <c r="AX48">
        <f>MIN(Data!$E$19*(Data!$E$18-AL48),Data!$E$17)</f>
        <v>2.5</v>
      </c>
      <c r="AY48">
        <f t="shared" si="9"/>
        <v>2.5</v>
      </c>
      <c r="AZ48">
        <f t="shared" si="10"/>
        <v>0</v>
      </c>
      <c r="BA48">
        <f t="shared" si="11"/>
        <v>2.5</v>
      </c>
      <c r="BB48">
        <f t="shared" si="4"/>
        <v>1500</v>
      </c>
      <c r="BC48">
        <f t="shared" si="5"/>
        <v>0</v>
      </c>
      <c r="BD48">
        <f t="shared" si="6"/>
        <v>1500</v>
      </c>
      <c r="BE48">
        <f>Data!$C$18-Cells!BB48/Data!$B$7*Data!$B$6/3600</f>
        <v>2.5</v>
      </c>
    </row>
    <row r="49" spans="1:57">
      <c r="A49">
        <f t="shared" si="8"/>
        <v>46</v>
      </c>
      <c r="B49">
        <f>B48+Data!$B$17-MIN(B48,Data!$B$13*(Data!$B$18-Cells!C48))</f>
        <v>12.000795249303337</v>
      </c>
      <c r="C49">
        <f>C48+MIN(B48,Data!$B$13*(Data!$B$18-Cells!C48))-MIN(C48,Data!$B$13*(Data!$B$18-Cells!D48))</f>
        <v>3.9994033785187639</v>
      </c>
      <c r="D49">
        <f>D48+MIN(C48,Data!$B$13*(Data!$B$18-Cells!D48))-MIN(D48,Data!$B$13*(Data!$B$18-Cells!E48))</f>
        <v>3.9998437244212255</v>
      </c>
      <c r="E49">
        <f>E48+MIN(D48,Data!$B$13*(Data!$B$18-Cells!E48))-MIN(E48,Data!$B$13*(Data!$B$18-Cells!F48))</f>
        <v>3.999965199152939</v>
      </c>
      <c r="F49">
        <f>F48+MIN(E48,Data!$B$13*(Data!$B$18-Cells!F48))-MIN(F48,Data!$B$13*(Data!$B$18-Cells!G48))</f>
        <v>3.9999935432570055</v>
      </c>
      <c r="G49">
        <f>G48+MIN(F48,Data!$B$13*(Data!$B$18-Cells!G48))-MIN(G48,Data!$B$13*(Data!$B$18-Cells!H48))</f>
        <v>3.9999990292126313</v>
      </c>
      <c r="H49">
        <f>H48+MIN(G48,Data!$B$13*(Data!$B$18-Cells!H48))-MIN(H48,Data!$B$13*(Data!$B$18-Cells!I48))</f>
        <v>3.9999998863931978</v>
      </c>
      <c r="I49">
        <f>I48+MIN(H48,Data!$B$13*(Data!$B$18-Cells!I48))-MIN(I48,Data!$B$13*(Data!$B$18-Cells!J48))</f>
        <v>3.9999999902938725</v>
      </c>
      <c r="J49">
        <f>J48+MIN(I48,Data!$B$13*(Data!$B$18-Cells!J48))-MIN(J48,Data!$B$13*(Data!$B$18-Cells!K48))</f>
        <v>3.9999999994615791</v>
      </c>
      <c r="K49">
        <f>K48+MIN(J48,Data!$B$13*(Data!$B$18-Cells!K48))-MIN(K48,Data!$B$17)*L48</f>
        <v>3.9999999999854481</v>
      </c>
      <c r="L49">
        <f>MIN(1,N49/MAX(0.001,M49*(1-Data!$B$8)),O49/MAX(0.001,M49*Data!$B$8))</f>
        <v>0.83333333333333337</v>
      </c>
      <c r="M49">
        <f>MIN(K49,Data!$B$17)</f>
        <v>3</v>
      </c>
      <c r="N49">
        <f>MIN(Data!$C$17,Data!$C$19*(Data!$C$18-Cells!R49))</f>
        <v>2.5</v>
      </c>
      <c r="O49">
        <f>MIN(Data!$D$17,Data!$D$19*(Data!$D$18-Cells!AB49))</f>
        <v>0.5</v>
      </c>
      <c r="P49">
        <f>MIN(Data!$B$17,Cells!K49)*(1-Data!$B$8)*Cells!L49</f>
        <v>2.5</v>
      </c>
      <c r="Q49">
        <f>MIN(Data!$B$17,Cells!K49)*(Data!$B$8)*Cells!L49</f>
        <v>0</v>
      </c>
      <c r="R49">
        <f>R48+MIN(Data!$B$17,Cells!K48)*(1-Data!$B$8)*Cells!L48-MIN(R48,Data!$C$13*(Data!$C$18-Cells!S48))</f>
        <v>2.5</v>
      </c>
      <c r="S49">
        <f>S48+MIN(R48,Data!$C$13*(Data!$C$18-Cells!S48))-MIN(S48,Data!$C$13*(Data!$C$18-Cells!T48))</f>
        <v>2.5</v>
      </c>
      <c r="T49">
        <f>T48+MIN(S48,Data!$C$13*(Data!$C$18-Cells!T48))-MIN(T48,Data!$C$13*(Data!$C$18-Cells!U48))</f>
        <v>2.5</v>
      </c>
      <c r="U49">
        <f>U48+MIN(T48,Data!$C$13*(Data!$C$18-Cells!U48))-MIN(U48,Data!$C$13*(Data!$C$18-Cells!V48))</f>
        <v>2.5</v>
      </c>
      <c r="V49">
        <f>V48+MIN(U48,Data!$C$13*(Data!$C$18-Cells!V48))-MIN(V48,Data!$C$13*(Data!$C$18-Cells!W48))</f>
        <v>2.5</v>
      </c>
      <c r="W49">
        <f>W48+MIN(V48,Data!$C$13*(Data!$C$18-Cells!W48))-MIN(W48,Data!$C$13*(Data!$C$18-Cells!X48))</f>
        <v>2.5</v>
      </c>
      <c r="X49">
        <f>X48+MIN(W48,Data!$C$13*(Data!$C$18-Cells!X48))-MIN(X48,Data!$C$13*(Data!$C$18-Cells!Y48))</f>
        <v>2.5</v>
      </c>
      <c r="Y49">
        <f>Y48+MIN(X48,Data!$C$13*(Data!$C$18-Cells!Y48))-MIN(Y48,Data!$C$13*(Data!$C$18-Cells!Z48))</f>
        <v>2.5</v>
      </c>
      <c r="Z49">
        <f>Z48+MIN(Y48,Data!$C$13*(Data!$C$18-Cells!Z48))-MIN(Z48,Data!$C$13*(Data!$C$18-Cells!AA48))</f>
        <v>2.5</v>
      </c>
      <c r="AA49">
        <f>AA48+MIN(Z48,Data!$C$13*(Data!$C$18-Cells!AA48))-AY48</f>
        <v>2.5</v>
      </c>
      <c r="AB49">
        <f>AB48+Q48-MIN(AB48,Data!$D$13*(Data!$D$18-Cells!AC48))</f>
        <v>0</v>
      </c>
      <c r="AC49">
        <f>AC48+MIN(AB48,Data!$D$13*(Data!$D$18-Cells!AC48))-MIN(AC48,Data!$D$13*(Data!$D$18-Cells!AD48))</f>
        <v>0</v>
      </c>
      <c r="AD49">
        <f>AD48+MIN(AC48,Data!$D$13*(Data!$D$18-Cells!AD48))-MIN(AD48,Data!$D$13*(Data!$D$18-Cells!AE48))</f>
        <v>0</v>
      </c>
      <c r="AE49">
        <f>AE48+MIN(AD48,Data!$D$13*(Data!$D$18-Cells!AE48))-MIN(AE48,Data!$D$13*(Data!$D$18-Cells!AF48))</f>
        <v>0</v>
      </c>
      <c r="AF49">
        <f>AF48+MIN(AE48,Data!$D$13*(Data!$D$18-Cells!AF48))-MIN(AF48,Data!$D$13*(Data!$D$18-Cells!AG48))</f>
        <v>0</v>
      </c>
      <c r="AG49">
        <f>AG48+MIN(AF48,Data!$D$13*(Data!$D$18-Cells!AG48))-MIN(AG48,Data!$D$13*(Data!$D$18-Cells!AH48))</f>
        <v>0</v>
      </c>
      <c r="AH49">
        <f>AH48+MIN(AG48,Data!$D$13*(Data!$D$18-Cells!AH48))-MIN(AH48,Data!$D$13*(Data!$D$18-Cells!AI48))</f>
        <v>0</v>
      </c>
      <c r="AI49">
        <f>AI48+MIN(AH48,Data!$D$13*(Data!$D$18-Cells!AI48))-MIN(AI48,Data!$D$13*(Data!$D$18-Cells!AJ48))</f>
        <v>0</v>
      </c>
      <c r="AJ49">
        <f>AJ48+MIN(AI48,Data!$D$13*(Data!$D$18-Cells!AJ48))-MIN(AJ48,Data!$D$13*(Data!$D$18-Cells!AK48))</f>
        <v>0</v>
      </c>
      <c r="AK49">
        <f>AK48+MIN(AJ48,Data!$D$13*(Data!$D$18-Cells!AK48))-AZ48</f>
        <v>0</v>
      </c>
      <c r="AL49">
        <f>AL48+BA48-MIN(AL48,Data!$E$13*(Data!$E$18-Cells!AM48))</f>
        <v>2.5</v>
      </c>
      <c r="AM49">
        <f>AM48+MIN(AL48,Data!$E$13*(Data!$E$18-Cells!AM48))-MIN(AM48,Data!$E$13*(Data!$E$18-Cells!AN48))</f>
        <v>2.5</v>
      </c>
      <c r="AN49">
        <f>AN48+MIN(AM48,Data!$E$13*(Data!$E$18-Cells!AN48))-MIN(AN48,Data!$E$13*(Data!$E$18-Cells!AO48))</f>
        <v>2.5</v>
      </c>
      <c r="AO49">
        <f>AO48+MIN(AN48,Data!$E$13*(Data!$E$18-Cells!AO48))-MIN(AO48,Data!$E$13*(Data!$E$18-Cells!AP48))</f>
        <v>2.5</v>
      </c>
      <c r="AP49">
        <f>AP48+MIN(AO48,Data!$E$13*(Data!$E$18-Cells!AP48))-MIN(AP48,Data!$E$13*(Data!$E$18-Cells!AQ48))</f>
        <v>2.5</v>
      </c>
      <c r="AQ49">
        <f>AQ48+MIN(AP48,Data!$E$13*(Data!$E$18-Cells!AQ48))-MIN(AQ48,Data!$E$13*(Data!$E$18-Cells!AR48))</f>
        <v>2.5</v>
      </c>
      <c r="AR49">
        <f>AR48+MIN(AQ48,Data!$E$13*(Data!$E$18-Cells!AR48))-MIN(AR48,Data!$E$13*(Data!$E$18-Cells!AS48))</f>
        <v>2.5</v>
      </c>
      <c r="AS49">
        <f>AS48+MIN(AR48,Data!$E$13*(Data!$E$18-Cells!AS48))-MIN(AS48,Data!$E$13*(Data!$E$18-Cells!AT48))</f>
        <v>2.5</v>
      </c>
      <c r="AT49">
        <f>AT48+MIN(AS48,Data!$E$13*(Data!$E$18-Cells!AT48))-MIN(AT48,Data!$E$13*(Data!$E$18-Cells!AU48))</f>
        <v>2.5</v>
      </c>
      <c r="AU49">
        <f>AU48+MIN(AT48,Data!$E$13*(Data!$E$18-Cells!AU48))-MIN(AU48,Data!$E$13*(Data!$E$18-Cells!AW48))</f>
        <v>2.5</v>
      </c>
      <c r="AV49">
        <f>MIN(AA49,Data!$C$17)</f>
        <v>2.5</v>
      </c>
      <c r="AW49">
        <f>MIN(AK49,Data!$D$17)</f>
        <v>0</v>
      </c>
      <c r="AX49">
        <f>MIN(Data!$E$19*(Data!$E$18-AL49),Data!$E$17)</f>
        <v>2.5</v>
      </c>
      <c r="AY49">
        <f t="shared" si="9"/>
        <v>2.5</v>
      </c>
      <c r="AZ49">
        <f t="shared" si="10"/>
        <v>0</v>
      </c>
      <c r="BA49">
        <f t="shared" si="11"/>
        <v>2.5</v>
      </c>
      <c r="BB49">
        <f t="shared" si="4"/>
        <v>1500</v>
      </c>
      <c r="BC49">
        <f t="shared" si="5"/>
        <v>0</v>
      </c>
      <c r="BD49">
        <f t="shared" si="6"/>
        <v>1500</v>
      </c>
      <c r="BE49">
        <f>Data!$C$18-Cells!BB49/Data!$B$7*Data!$B$6/3600</f>
        <v>2.5</v>
      </c>
    </row>
    <row r="50" spans="1:57">
      <c r="A50">
        <f t="shared" si="8"/>
        <v>47</v>
      </c>
      <c r="B50">
        <f>B49+Data!$B$17-MIN(B49,Data!$B$13*(Data!$B$18-Cells!C49))</f>
        <v>12.500496938562719</v>
      </c>
      <c r="C50">
        <f>C49+MIN(B49,Data!$B$13*(Data!$B$18-Cells!C49))-MIN(C49,Data!$B$13*(Data!$B$18-Cells!D49))</f>
        <v>3.9996235514699947</v>
      </c>
      <c r="D50">
        <f>D49+MIN(C49,Data!$B$13*(Data!$B$18-Cells!D49))-MIN(D49,Data!$B$13*(Data!$B$18-Cells!E49))</f>
        <v>3.9999044617870823</v>
      </c>
      <c r="E50">
        <f>E49+MIN(D49,Data!$B$13*(Data!$B$18-Cells!E49))-MIN(E49,Data!$B$13*(Data!$B$18-Cells!F49))</f>
        <v>3.9999793712049723</v>
      </c>
      <c r="F50">
        <f>F49+MIN(E49,Data!$B$13*(Data!$B$18-Cells!F49))-MIN(F49,Data!$B$13*(Data!$B$18-Cells!G49))</f>
        <v>3.9999962862348184</v>
      </c>
      <c r="G50">
        <f>G49+MIN(F49,Data!$B$13*(Data!$B$18-Cells!G49))-MIN(G49,Data!$B$13*(Data!$B$18-Cells!H49))</f>
        <v>3.9999994578029145</v>
      </c>
      <c r="H50">
        <f>H49+MIN(G49,Data!$B$13*(Data!$B$18-Cells!H49))-MIN(H49,Data!$B$13*(Data!$B$18-Cells!I49))</f>
        <v>3.9999999383435352</v>
      </c>
      <c r="I50">
        <f>I49+MIN(H49,Data!$B$13*(Data!$B$18-Cells!I49))-MIN(I49,Data!$B$13*(Data!$B$18-Cells!J49))</f>
        <v>3.9999999948777258</v>
      </c>
      <c r="J50">
        <f>J49+MIN(I49,Data!$B$13*(Data!$B$18-Cells!J49))-MIN(J49,Data!$B$13*(Data!$B$18-Cells!K49))</f>
        <v>3.9999999997235136</v>
      </c>
      <c r="K50">
        <f>K49+MIN(J49,Data!$B$13*(Data!$B$18-Cells!K49))-MIN(K49,Data!$B$17)*L49</f>
        <v>3.999999999992724</v>
      </c>
      <c r="L50">
        <f>MIN(1,N50/MAX(0.001,M50*(1-Data!$B$8)),O50/MAX(0.001,M50*Data!$B$8))</f>
        <v>0.83333333333333337</v>
      </c>
      <c r="M50">
        <f>MIN(K50,Data!$B$17)</f>
        <v>3</v>
      </c>
      <c r="N50">
        <f>MIN(Data!$C$17,Data!$C$19*(Data!$C$18-Cells!R50))</f>
        <v>2.5</v>
      </c>
      <c r="O50">
        <f>MIN(Data!$D$17,Data!$D$19*(Data!$D$18-Cells!AB50))</f>
        <v>0.5</v>
      </c>
      <c r="P50">
        <f>MIN(Data!$B$17,Cells!K50)*(1-Data!$B$8)*Cells!L50</f>
        <v>2.5</v>
      </c>
      <c r="Q50">
        <f>MIN(Data!$B$17,Cells!K50)*(Data!$B$8)*Cells!L50</f>
        <v>0</v>
      </c>
      <c r="R50">
        <f>R49+MIN(Data!$B$17,Cells!K49)*(1-Data!$B$8)*Cells!L49-MIN(R49,Data!$C$13*(Data!$C$18-Cells!S49))</f>
        <v>2.5</v>
      </c>
      <c r="S50">
        <f>S49+MIN(R49,Data!$C$13*(Data!$C$18-Cells!S49))-MIN(S49,Data!$C$13*(Data!$C$18-Cells!T49))</f>
        <v>2.5</v>
      </c>
      <c r="T50">
        <f>T49+MIN(S49,Data!$C$13*(Data!$C$18-Cells!T49))-MIN(T49,Data!$C$13*(Data!$C$18-Cells!U49))</f>
        <v>2.5</v>
      </c>
      <c r="U50">
        <f>U49+MIN(T49,Data!$C$13*(Data!$C$18-Cells!U49))-MIN(U49,Data!$C$13*(Data!$C$18-Cells!V49))</f>
        <v>2.5</v>
      </c>
      <c r="V50">
        <f>V49+MIN(U49,Data!$C$13*(Data!$C$18-Cells!V49))-MIN(V49,Data!$C$13*(Data!$C$18-Cells!W49))</f>
        <v>2.5</v>
      </c>
      <c r="W50">
        <f>W49+MIN(V49,Data!$C$13*(Data!$C$18-Cells!W49))-MIN(W49,Data!$C$13*(Data!$C$18-Cells!X49))</f>
        <v>2.5</v>
      </c>
      <c r="X50">
        <f>X49+MIN(W49,Data!$C$13*(Data!$C$18-Cells!X49))-MIN(X49,Data!$C$13*(Data!$C$18-Cells!Y49))</f>
        <v>2.5</v>
      </c>
      <c r="Y50">
        <f>Y49+MIN(X49,Data!$C$13*(Data!$C$18-Cells!Y49))-MIN(Y49,Data!$C$13*(Data!$C$18-Cells!Z49))</f>
        <v>2.5</v>
      </c>
      <c r="Z50">
        <f>Z49+MIN(Y49,Data!$C$13*(Data!$C$18-Cells!Z49))-MIN(Z49,Data!$C$13*(Data!$C$18-Cells!AA49))</f>
        <v>2.5</v>
      </c>
      <c r="AA50">
        <f>AA49+MIN(Z49,Data!$C$13*(Data!$C$18-Cells!AA49))-AY49</f>
        <v>2.5</v>
      </c>
      <c r="AB50">
        <f>AB49+Q49-MIN(AB49,Data!$D$13*(Data!$D$18-Cells!AC49))</f>
        <v>0</v>
      </c>
      <c r="AC50">
        <f>AC49+MIN(AB49,Data!$D$13*(Data!$D$18-Cells!AC49))-MIN(AC49,Data!$D$13*(Data!$D$18-Cells!AD49))</f>
        <v>0</v>
      </c>
      <c r="AD50">
        <f>AD49+MIN(AC49,Data!$D$13*(Data!$D$18-Cells!AD49))-MIN(AD49,Data!$D$13*(Data!$D$18-Cells!AE49))</f>
        <v>0</v>
      </c>
      <c r="AE50">
        <f>AE49+MIN(AD49,Data!$D$13*(Data!$D$18-Cells!AE49))-MIN(AE49,Data!$D$13*(Data!$D$18-Cells!AF49))</f>
        <v>0</v>
      </c>
      <c r="AF50">
        <f>AF49+MIN(AE49,Data!$D$13*(Data!$D$18-Cells!AF49))-MIN(AF49,Data!$D$13*(Data!$D$18-Cells!AG49))</f>
        <v>0</v>
      </c>
      <c r="AG50">
        <f>AG49+MIN(AF49,Data!$D$13*(Data!$D$18-Cells!AG49))-MIN(AG49,Data!$D$13*(Data!$D$18-Cells!AH49))</f>
        <v>0</v>
      </c>
      <c r="AH50">
        <f>AH49+MIN(AG49,Data!$D$13*(Data!$D$18-Cells!AH49))-MIN(AH49,Data!$D$13*(Data!$D$18-Cells!AI49))</f>
        <v>0</v>
      </c>
      <c r="AI50">
        <f>AI49+MIN(AH49,Data!$D$13*(Data!$D$18-Cells!AI49))-MIN(AI49,Data!$D$13*(Data!$D$18-Cells!AJ49))</f>
        <v>0</v>
      </c>
      <c r="AJ50">
        <f>AJ49+MIN(AI49,Data!$D$13*(Data!$D$18-Cells!AJ49))-MIN(AJ49,Data!$D$13*(Data!$D$18-Cells!AK49))</f>
        <v>0</v>
      </c>
      <c r="AK50">
        <f>AK49+MIN(AJ49,Data!$D$13*(Data!$D$18-Cells!AK49))-AZ49</f>
        <v>0</v>
      </c>
      <c r="AL50">
        <f>AL49+BA49-MIN(AL49,Data!$E$13*(Data!$E$18-Cells!AM49))</f>
        <v>2.5</v>
      </c>
      <c r="AM50">
        <f>AM49+MIN(AL49,Data!$E$13*(Data!$E$18-Cells!AM49))-MIN(AM49,Data!$E$13*(Data!$E$18-Cells!AN49))</f>
        <v>2.5</v>
      </c>
      <c r="AN50">
        <f>AN49+MIN(AM49,Data!$E$13*(Data!$E$18-Cells!AN49))-MIN(AN49,Data!$E$13*(Data!$E$18-Cells!AO49))</f>
        <v>2.5</v>
      </c>
      <c r="AO50">
        <f>AO49+MIN(AN49,Data!$E$13*(Data!$E$18-Cells!AO49))-MIN(AO49,Data!$E$13*(Data!$E$18-Cells!AP49))</f>
        <v>2.5</v>
      </c>
      <c r="AP50">
        <f>AP49+MIN(AO49,Data!$E$13*(Data!$E$18-Cells!AP49))-MIN(AP49,Data!$E$13*(Data!$E$18-Cells!AQ49))</f>
        <v>2.5</v>
      </c>
      <c r="AQ50">
        <f>AQ49+MIN(AP49,Data!$E$13*(Data!$E$18-Cells!AQ49))-MIN(AQ49,Data!$E$13*(Data!$E$18-Cells!AR49))</f>
        <v>2.5</v>
      </c>
      <c r="AR50">
        <f>AR49+MIN(AQ49,Data!$E$13*(Data!$E$18-Cells!AR49))-MIN(AR49,Data!$E$13*(Data!$E$18-Cells!AS49))</f>
        <v>2.5</v>
      </c>
      <c r="AS50">
        <f>AS49+MIN(AR49,Data!$E$13*(Data!$E$18-Cells!AS49))-MIN(AS49,Data!$E$13*(Data!$E$18-Cells!AT49))</f>
        <v>2.5</v>
      </c>
      <c r="AT50">
        <f>AT49+MIN(AS49,Data!$E$13*(Data!$E$18-Cells!AT49))-MIN(AT49,Data!$E$13*(Data!$E$18-Cells!AU49))</f>
        <v>2.5</v>
      </c>
      <c r="AU50">
        <f>AU49+MIN(AT49,Data!$E$13*(Data!$E$18-Cells!AU49))-MIN(AU49,Data!$E$13*(Data!$E$18-Cells!AW49))</f>
        <v>2.5</v>
      </c>
      <c r="AV50">
        <f>MIN(AA50,Data!$C$17)</f>
        <v>2.5</v>
      </c>
      <c r="AW50">
        <f>MIN(AK50,Data!$D$17)</f>
        <v>0</v>
      </c>
      <c r="AX50">
        <f>MIN(Data!$E$19*(Data!$E$18-AL50),Data!$E$17)</f>
        <v>2.5</v>
      </c>
      <c r="AY50">
        <f t="shared" si="9"/>
        <v>2.5</v>
      </c>
      <c r="AZ50">
        <f t="shared" si="10"/>
        <v>0</v>
      </c>
      <c r="BA50">
        <f t="shared" si="11"/>
        <v>2.5</v>
      </c>
      <c r="BB50">
        <f t="shared" si="4"/>
        <v>1500</v>
      </c>
      <c r="BC50">
        <f t="shared" si="5"/>
        <v>0</v>
      </c>
      <c r="BD50">
        <f t="shared" si="6"/>
        <v>1500</v>
      </c>
      <c r="BE50">
        <f>Data!$C$18-Cells!BB50/Data!$B$7*Data!$B$6/3600</f>
        <v>2.5</v>
      </c>
    </row>
    <row r="51" spans="1:57">
      <c r="A51">
        <f t="shared" si="8"/>
        <v>48</v>
      </c>
      <c r="B51">
        <f>B50+Data!$B$17-MIN(B50,Data!$B$13*(Data!$B$18-Cells!C50))</f>
        <v>13.000308714297717</v>
      </c>
      <c r="C51">
        <f>C50+MIN(B50,Data!$B$13*(Data!$B$18-Cells!C50))-MIN(C50,Data!$B$13*(Data!$B$18-Cells!D50))</f>
        <v>3.9997640066285385</v>
      </c>
      <c r="D51">
        <f>D50+MIN(C50,Data!$B$13*(Data!$B$18-Cells!D50))-MIN(D50,Data!$B$13*(Data!$B$18-Cells!E50))</f>
        <v>3.9999419164960273</v>
      </c>
      <c r="E51">
        <f>E50+MIN(D50,Data!$B$13*(Data!$B$18-Cells!E50))-MIN(E50,Data!$B$13*(Data!$B$18-Cells!F50))</f>
        <v>3.9999878287198953</v>
      </c>
      <c r="F51">
        <f>F50+MIN(E50,Data!$B$13*(Data!$B$18-Cells!F50))-MIN(F50,Data!$B$13*(Data!$B$18-Cells!G50))</f>
        <v>3.9999978720188665</v>
      </c>
      <c r="G51">
        <f>G50+MIN(F50,Data!$B$13*(Data!$B$18-Cells!G50))-MIN(G50,Data!$B$13*(Data!$B$18-Cells!H50))</f>
        <v>3.9999996980732249</v>
      </c>
      <c r="H51">
        <f>H50+MIN(G50,Data!$B$13*(Data!$B$18-Cells!H50))-MIN(H50,Data!$B$13*(Data!$B$18-Cells!I50))</f>
        <v>3.9999999666106305</v>
      </c>
      <c r="I51">
        <f>I50+MIN(H50,Data!$B$13*(Data!$B$18-Cells!I50))-MIN(I50,Data!$B$13*(Data!$B$18-Cells!J50))</f>
        <v>3.9999999973006197</v>
      </c>
      <c r="J51">
        <f>J50+MIN(I50,Data!$B$13*(Data!$B$18-Cells!J50))-MIN(J50,Data!$B$13*(Data!$B$18-Cells!K50))</f>
        <v>3.9999999998581188</v>
      </c>
      <c r="K51">
        <f>K50+MIN(J50,Data!$B$13*(Data!$B$18-Cells!K50))-MIN(K50,Data!$B$17)*L50</f>
        <v>3.999999999996362</v>
      </c>
      <c r="L51">
        <f>MIN(1,N51/MAX(0.001,M51*(1-Data!$B$8)),O51/MAX(0.001,M51*Data!$B$8))</f>
        <v>0.83333333333333337</v>
      </c>
      <c r="M51">
        <f>MIN(K51,Data!$B$17)</f>
        <v>3</v>
      </c>
      <c r="N51">
        <f>MIN(Data!$C$17,Data!$C$19*(Data!$C$18-Cells!R51))</f>
        <v>2.5</v>
      </c>
      <c r="O51">
        <f>MIN(Data!$D$17,Data!$D$19*(Data!$D$18-Cells!AB51))</f>
        <v>0.5</v>
      </c>
      <c r="P51">
        <f>MIN(Data!$B$17,Cells!K51)*(1-Data!$B$8)*Cells!L51</f>
        <v>2.5</v>
      </c>
      <c r="Q51">
        <f>MIN(Data!$B$17,Cells!K51)*(Data!$B$8)*Cells!L51</f>
        <v>0</v>
      </c>
      <c r="R51">
        <f>R50+MIN(Data!$B$17,Cells!K50)*(1-Data!$B$8)*Cells!L50-MIN(R50,Data!$C$13*(Data!$C$18-Cells!S50))</f>
        <v>2.5</v>
      </c>
      <c r="S51">
        <f>S50+MIN(R50,Data!$C$13*(Data!$C$18-Cells!S50))-MIN(S50,Data!$C$13*(Data!$C$18-Cells!T50))</f>
        <v>2.5</v>
      </c>
      <c r="T51">
        <f>T50+MIN(S50,Data!$C$13*(Data!$C$18-Cells!T50))-MIN(T50,Data!$C$13*(Data!$C$18-Cells!U50))</f>
        <v>2.5</v>
      </c>
      <c r="U51">
        <f>U50+MIN(T50,Data!$C$13*(Data!$C$18-Cells!U50))-MIN(U50,Data!$C$13*(Data!$C$18-Cells!V50))</f>
        <v>2.5</v>
      </c>
      <c r="V51">
        <f>V50+MIN(U50,Data!$C$13*(Data!$C$18-Cells!V50))-MIN(V50,Data!$C$13*(Data!$C$18-Cells!W50))</f>
        <v>2.5</v>
      </c>
      <c r="W51">
        <f>W50+MIN(V50,Data!$C$13*(Data!$C$18-Cells!W50))-MIN(W50,Data!$C$13*(Data!$C$18-Cells!X50))</f>
        <v>2.5</v>
      </c>
      <c r="X51">
        <f>X50+MIN(W50,Data!$C$13*(Data!$C$18-Cells!X50))-MIN(X50,Data!$C$13*(Data!$C$18-Cells!Y50))</f>
        <v>2.5</v>
      </c>
      <c r="Y51">
        <f>Y50+MIN(X50,Data!$C$13*(Data!$C$18-Cells!Y50))-MIN(Y50,Data!$C$13*(Data!$C$18-Cells!Z50))</f>
        <v>2.5</v>
      </c>
      <c r="Z51">
        <f>Z50+MIN(Y50,Data!$C$13*(Data!$C$18-Cells!Z50))-MIN(Z50,Data!$C$13*(Data!$C$18-Cells!AA50))</f>
        <v>2.5</v>
      </c>
      <c r="AA51">
        <f>AA50+MIN(Z50,Data!$C$13*(Data!$C$18-Cells!AA50))-AY50</f>
        <v>2.5</v>
      </c>
      <c r="AB51">
        <f>AB50+Q50-MIN(AB50,Data!$D$13*(Data!$D$18-Cells!AC50))</f>
        <v>0</v>
      </c>
      <c r="AC51">
        <f>AC50+MIN(AB50,Data!$D$13*(Data!$D$18-Cells!AC50))-MIN(AC50,Data!$D$13*(Data!$D$18-Cells!AD50))</f>
        <v>0</v>
      </c>
      <c r="AD51">
        <f>AD50+MIN(AC50,Data!$D$13*(Data!$D$18-Cells!AD50))-MIN(AD50,Data!$D$13*(Data!$D$18-Cells!AE50))</f>
        <v>0</v>
      </c>
      <c r="AE51">
        <f>AE50+MIN(AD50,Data!$D$13*(Data!$D$18-Cells!AE50))-MIN(AE50,Data!$D$13*(Data!$D$18-Cells!AF50))</f>
        <v>0</v>
      </c>
      <c r="AF51">
        <f>AF50+MIN(AE50,Data!$D$13*(Data!$D$18-Cells!AF50))-MIN(AF50,Data!$D$13*(Data!$D$18-Cells!AG50))</f>
        <v>0</v>
      </c>
      <c r="AG51">
        <f>AG50+MIN(AF50,Data!$D$13*(Data!$D$18-Cells!AG50))-MIN(AG50,Data!$D$13*(Data!$D$18-Cells!AH50))</f>
        <v>0</v>
      </c>
      <c r="AH51">
        <f>AH50+MIN(AG50,Data!$D$13*(Data!$D$18-Cells!AH50))-MIN(AH50,Data!$D$13*(Data!$D$18-Cells!AI50))</f>
        <v>0</v>
      </c>
      <c r="AI51">
        <f>AI50+MIN(AH50,Data!$D$13*(Data!$D$18-Cells!AI50))-MIN(AI50,Data!$D$13*(Data!$D$18-Cells!AJ50))</f>
        <v>0</v>
      </c>
      <c r="AJ51">
        <f>AJ50+MIN(AI50,Data!$D$13*(Data!$D$18-Cells!AJ50))-MIN(AJ50,Data!$D$13*(Data!$D$18-Cells!AK50))</f>
        <v>0</v>
      </c>
      <c r="AK51">
        <f>AK50+MIN(AJ50,Data!$D$13*(Data!$D$18-Cells!AK50))-AZ50</f>
        <v>0</v>
      </c>
      <c r="AL51">
        <f>AL50+BA50-MIN(AL50,Data!$E$13*(Data!$E$18-Cells!AM50))</f>
        <v>2.5</v>
      </c>
      <c r="AM51">
        <f>AM50+MIN(AL50,Data!$E$13*(Data!$E$18-Cells!AM50))-MIN(AM50,Data!$E$13*(Data!$E$18-Cells!AN50))</f>
        <v>2.5</v>
      </c>
      <c r="AN51">
        <f>AN50+MIN(AM50,Data!$E$13*(Data!$E$18-Cells!AN50))-MIN(AN50,Data!$E$13*(Data!$E$18-Cells!AO50))</f>
        <v>2.5</v>
      </c>
      <c r="AO51">
        <f>AO50+MIN(AN50,Data!$E$13*(Data!$E$18-Cells!AO50))-MIN(AO50,Data!$E$13*(Data!$E$18-Cells!AP50))</f>
        <v>2.5</v>
      </c>
      <c r="AP51">
        <f>AP50+MIN(AO50,Data!$E$13*(Data!$E$18-Cells!AP50))-MIN(AP50,Data!$E$13*(Data!$E$18-Cells!AQ50))</f>
        <v>2.5</v>
      </c>
      <c r="AQ51">
        <f>AQ50+MIN(AP50,Data!$E$13*(Data!$E$18-Cells!AQ50))-MIN(AQ50,Data!$E$13*(Data!$E$18-Cells!AR50))</f>
        <v>2.5</v>
      </c>
      <c r="AR51">
        <f>AR50+MIN(AQ50,Data!$E$13*(Data!$E$18-Cells!AR50))-MIN(AR50,Data!$E$13*(Data!$E$18-Cells!AS50))</f>
        <v>2.5</v>
      </c>
      <c r="AS51">
        <f>AS50+MIN(AR50,Data!$E$13*(Data!$E$18-Cells!AS50))-MIN(AS50,Data!$E$13*(Data!$E$18-Cells!AT50))</f>
        <v>2.5</v>
      </c>
      <c r="AT51">
        <f>AT50+MIN(AS50,Data!$E$13*(Data!$E$18-Cells!AT50))-MIN(AT50,Data!$E$13*(Data!$E$18-Cells!AU50))</f>
        <v>2.5</v>
      </c>
      <c r="AU51">
        <f>AU50+MIN(AT50,Data!$E$13*(Data!$E$18-Cells!AU50))-MIN(AU50,Data!$E$13*(Data!$E$18-Cells!AW50))</f>
        <v>2.5</v>
      </c>
      <c r="AV51">
        <f>MIN(AA51,Data!$C$17)</f>
        <v>2.5</v>
      </c>
      <c r="AW51">
        <f>MIN(AK51,Data!$D$17)</f>
        <v>0</v>
      </c>
      <c r="AX51">
        <f>MIN(Data!$E$19*(Data!$E$18-AL51),Data!$E$17)</f>
        <v>2.5</v>
      </c>
      <c r="AY51">
        <f t="shared" si="9"/>
        <v>2.5</v>
      </c>
      <c r="AZ51">
        <f t="shared" si="10"/>
        <v>0</v>
      </c>
      <c r="BA51">
        <f t="shared" si="11"/>
        <v>2.5</v>
      </c>
      <c r="BB51">
        <f t="shared" si="4"/>
        <v>1500</v>
      </c>
      <c r="BC51">
        <f t="shared" si="5"/>
        <v>0</v>
      </c>
      <c r="BD51">
        <f t="shared" si="6"/>
        <v>1500</v>
      </c>
      <c r="BE51">
        <f>Data!$C$18-Cells!BB51/Data!$B$7*Data!$B$6/3600</f>
        <v>2.5</v>
      </c>
    </row>
    <row r="52" spans="1:57">
      <c r="A52">
        <f t="shared" si="8"/>
        <v>49</v>
      </c>
      <c r="B52">
        <f>B51+Data!$B$17-MIN(B51,Data!$B$13*(Data!$B$18-Cells!C51))</f>
        <v>13.500190717611986</v>
      </c>
      <c r="C52">
        <f>C51+MIN(B51,Data!$B$13*(Data!$B$18-Cells!C51))-MIN(C51,Data!$B$13*(Data!$B$18-Cells!D51))</f>
        <v>3.9998529615622829</v>
      </c>
      <c r="D52">
        <f>D51+MIN(C51,Data!$B$13*(Data!$B$18-Cells!D51))-MIN(D51,Data!$B$13*(Data!$B$18-Cells!E51))</f>
        <v>3.9999648726079613</v>
      </c>
      <c r="E52">
        <f>E51+MIN(D51,Data!$B$13*(Data!$B$18-Cells!E51))-MIN(E51,Data!$B$13*(Data!$B$18-Cells!F51))</f>
        <v>3.9999928503693809</v>
      </c>
      <c r="F52">
        <f>F51+MIN(E51,Data!$B$13*(Data!$B$18-Cells!F51))-MIN(F51,Data!$B$13*(Data!$B$18-Cells!G51))</f>
        <v>3.9999987850460457</v>
      </c>
      <c r="G52">
        <f>G51+MIN(F51,Data!$B$13*(Data!$B$18-Cells!G51))-MIN(G51,Data!$B$13*(Data!$B$18-Cells!H51))</f>
        <v>3.9999998323419277</v>
      </c>
      <c r="H52">
        <f>H51+MIN(G51,Data!$B$13*(Data!$B$18-Cells!H51))-MIN(H51,Data!$B$13*(Data!$B$18-Cells!I51))</f>
        <v>3.9999999819556251</v>
      </c>
      <c r="I52">
        <f>I51+MIN(H51,Data!$B$13*(Data!$B$18-Cells!I51))-MIN(I51,Data!$B$13*(Data!$B$18-Cells!J51))</f>
        <v>3.9999999985793693</v>
      </c>
      <c r="J52">
        <f>J51+MIN(I51,Data!$B$13*(Data!$B$18-Cells!J51))-MIN(J51,Data!$B$13*(Data!$B$18-Cells!K51))</f>
        <v>3.9999999999272404</v>
      </c>
      <c r="K52">
        <f>K51+MIN(J51,Data!$B$13*(Data!$B$18-Cells!K51))-MIN(K51,Data!$B$17)*L51</f>
        <v>3.999999999998181</v>
      </c>
      <c r="L52">
        <f>MIN(1,N52/MAX(0.001,M52*(1-Data!$B$8)),O52/MAX(0.001,M52*Data!$B$8))</f>
        <v>0.83333333333333337</v>
      </c>
      <c r="M52">
        <f>MIN(K52,Data!$B$17)</f>
        <v>3</v>
      </c>
      <c r="N52">
        <f>MIN(Data!$C$17,Data!$C$19*(Data!$C$18-Cells!R52))</f>
        <v>2.5</v>
      </c>
      <c r="O52">
        <f>MIN(Data!$D$17,Data!$D$19*(Data!$D$18-Cells!AB52))</f>
        <v>0.5</v>
      </c>
      <c r="P52">
        <f>MIN(Data!$B$17,Cells!K52)*(1-Data!$B$8)*Cells!L52</f>
        <v>2.5</v>
      </c>
      <c r="Q52">
        <f>MIN(Data!$B$17,Cells!K52)*(Data!$B$8)*Cells!L52</f>
        <v>0</v>
      </c>
      <c r="R52">
        <f>R51+MIN(Data!$B$17,Cells!K51)*(1-Data!$B$8)*Cells!L51-MIN(R51,Data!$C$13*(Data!$C$18-Cells!S51))</f>
        <v>2.5</v>
      </c>
      <c r="S52">
        <f>S51+MIN(R51,Data!$C$13*(Data!$C$18-Cells!S51))-MIN(S51,Data!$C$13*(Data!$C$18-Cells!T51))</f>
        <v>2.5</v>
      </c>
      <c r="T52">
        <f>T51+MIN(S51,Data!$C$13*(Data!$C$18-Cells!T51))-MIN(T51,Data!$C$13*(Data!$C$18-Cells!U51))</f>
        <v>2.5</v>
      </c>
      <c r="U52">
        <f>U51+MIN(T51,Data!$C$13*(Data!$C$18-Cells!U51))-MIN(U51,Data!$C$13*(Data!$C$18-Cells!V51))</f>
        <v>2.5</v>
      </c>
      <c r="V52">
        <f>V51+MIN(U51,Data!$C$13*(Data!$C$18-Cells!V51))-MIN(V51,Data!$C$13*(Data!$C$18-Cells!W51))</f>
        <v>2.5</v>
      </c>
      <c r="W52">
        <f>W51+MIN(V51,Data!$C$13*(Data!$C$18-Cells!W51))-MIN(W51,Data!$C$13*(Data!$C$18-Cells!X51))</f>
        <v>2.5</v>
      </c>
      <c r="X52">
        <f>X51+MIN(W51,Data!$C$13*(Data!$C$18-Cells!X51))-MIN(X51,Data!$C$13*(Data!$C$18-Cells!Y51))</f>
        <v>2.5</v>
      </c>
      <c r="Y52">
        <f>Y51+MIN(X51,Data!$C$13*(Data!$C$18-Cells!Y51))-MIN(Y51,Data!$C$13*(Data!$C$18-Cells!Z51))</f>
        <v>2.5</v>
      </c>
      <c r="Z52">
        <f>Z51+MIN(Y51,Data!$C$13*(Data!$C$18-Cells!Z51))-MIN(Z51,Data!$C$13*(Data!$C$18-Cells!AA51))</f>
        <v>2.5</v>
      </c>
      <c r="AA52">
        <f>AA51+MIN(Z51,Data!$C$13*(Data!$C$18-Cells!AA51))-AY51</f>
        <v>2.5</v>
      </c>
      <c r="AB52">
        <f>AB51+Q51-MIN(AB51,Data!$D$13*(Data!$D$18-Cells!AC51))</f>
        <v>0</v>
      </c>
      <c r="AC52">
        <f>AC51+MIN(AB51,Data!$D$13*(Data!$D$18-Cells!AC51))-MIN(AC51,Data!$D$13*(Data!$D$18-Cells!AD51))</f>
        <v>0</v>
      </c>
      <c r="AD52">
        <f>AD51+MIN(AC51,Data!$D$13*(Data!$D$18-Cells!AD51))-MIN(AD51,Data!$D$13*(Data!$D$18-Cells!AE51))</f>
        <v>0</v>
      </c>
      <c r="AE52">
        <f>AE51+MIN(AD51,Data!$D$13*(Data!$D$18-Cells!AE51))-MIN(AE51,Data!$D$13*(Data!$D$18-Cells!AF51))</f>
        <v>0</v>
      </c>
      <c r="AF52">
        <f>AF51+MIN(AE51,Data!$D$13*(Data!$D$18-Cells!AF51))-MIN(AF51,Data!$D$13*(Data!$D$18-Cells!AG51))</f>
        <v>0</v>
      </c>
      <c r="AG52">
        <f>AG51+MIN(AF51,Data!$D$13*(Data!$D$18-Cells!AG51))-MIN(AG51,Data!$D$13*(Data!$D$18-Cells!AH51))</f>
        <v>0</v>
      </c>
      <c r="AH52">
        <f>AH51+MIN(AG51,Data!$D$13*(Data!$D$18-Cells!AH51))-MIN(AH51,Data!$D$13*(Data!$D$18-Cells!AI51))</f>
        <v>0</v>
      </c>
      <c r="AI52">
        <f>AI51+MIN(AH51,Data!$D$13*(Data!$D$18-Cells!AI51))-MIN(AI51,Data!$D$13*(Data!$D$18-Cells!AJ51))</f>
        <v>0</v>
      </c>
      <c r="AJ52">
        <f>AJ51+MIN(AI51,Data!$D$13*(Data!$D$18-Cells!AJ51))-MIN(AJ51,Data!$D$13*(Data!$D$18-Cells!AK51))</f>
        <v>0</v>
      </c>
      <c r="AK52">
        <f>AK51+MIN(AJ51,Data!$D$13*(Data!$D$18-Cells!AK51))-AZ51</f>
        <v>0</v>
      </c>
      <c r="AL52">
        <f>AL51+BA51-MIN(AL51,Data!$E$13*(Data!$E$18-Cells!AM51))</f>
        <v>2.5</v>
      </c>
      <c r="AM52">
        <f>AM51+MIN(AL51,Data!$E$13*(Data!$E$18-Cells!AM51))-MIN(AM51,Data!$E$13*(Data!$E$18-Cells!AN51))</f>
        <v>2.5</v>
      </c>
      <c r="AN52">
        <f>AN51+MIN(AM51,Data!$E$13*(Data!$E$18-Cells!AN51))-MIN(AN51,Data!$E$13*(Data!$E$18-Cells!AO51))</f>
        <v>2.5</v>
      </c>
      <c r="AO52">
        <f>AO51+MIN(AN51,Data!$E$13*(Data!$E$18-Cells!AO51))-MIN(AO51,Data!$E$13*(Data!$E$18-Cells!AP51))</f>
        <v>2.5</v>
      </c>
      <c r="AP52">
        <f>AP51+MIN(AO51,Data!$E$13*(Data!$E$18-Cells!AP51))-MIN(AP51,Data!$E$13*(Data!$E$18-Cells!AQ51))</f>
        <v>2.5</v>
      </c>
      <c r="AQ52">
        <f>AQ51+MIN(AP51,Data!$E$13*(Data!$E$18-Cells!AQ51))-MIN(AQ51,Data!$E$13*(Data!$E$18-Cells!AR51))</f>
        <v>2.5</v>
      </c>
      <c r="AR52">
        <f>AR51+MIN(AQ51,Data!$E$13*(Data!$E$18-Cells!AR51))-MIN(AR51,Data!$E$13*(Data!$E$18-Cells!AS51))</f>
        <v>2.5</v>
      </c>
      <c r="AS52">
        <f>AS51+MIN(AR51,Data!$E$13*(Data!$E$18-Cells!AS51))-MIN(AS51,Data!$E$13*(Data!$E$18-Cells!AT51))</f>
        <v>2.5</v>
      </c>
      <c r="AT52">
        <f>AT51+MIN(AS51,Data!$E$13*(Data!$E$18-Cells!AT51))-MIN(AT51,Data!$E$13*(Data!$E$18-Cells!AU51))</f>
        <v>2.5</v>
      </c>
      <c r="AU52">
        <f>AU51+MIN(AT51,Data!$E$13*(Data!$E$18-Cells!AU51))-MIN(AU51,Data!$E$13*(Data!$E$18-Cells!AW51))</f>
        <v>2.5</v>
      </c>
      <c r="AV52">
        <f>MIN(AA52,Data!$C$17)</f>
        <v>2.5</v>
      </c>
      <c r="AW52">
        <f>MIN(AK52,Data!$D$17)</f>
        <v>0</v>
      </c>
      <c r="AX52">
        <f>MIN(Data!$E$19*(Data!$E$18-AL52),Data!$E$17)</f>
        <v>2.5</v>
      </c>
      <c r="AY52">
        <f t="shared" si="9"/>
        <v>2.5</v>
      </c>
      <c r="AZ52">
        <f t="shared" si="10"/>
        <v>0</v>
      </c>
      <c r="BA52">
        <f t="shared" si="11"/>
        <v>2.5</v>
      </c>
      <c r="BB52">
        <f t="shared" si="4"/>
        <v>1500</v>
      </c>
      <c r="BC52">
        <f t="shared" si="5"/>
        <v>0</v>
      </c>
      <c r="BD52">
        <f t="shared" si="6"/>
        <v>1500</v>
      </c>
      <c r="BE52">
        <f>Data!$C$18-Cells!BB52/Data!$B$7*Data!$B$6/3600</f>
        <v>2.5</v>
      </c>
    </row>
    <row r="53" spans="1:57">
      <c r="A53">
        <f t="shared" si="8"/>
        <v>50</v>
      </c>
      <c r="B53">
        <f>B52+Data!$B$17-MIN(B52,Data!$B$13*(Data!$B$18-Cells!C52))</f>
        <v>14.000117198393127</v>
      </c>
      <c r="C53">
        <f>C52+MIN(B52,Data!$B$13*(Data!$B$18-Cells!C52))-MIN(C52,Data!$B$13*(Data!$B$18-Cells!D52))</f>
        <v>3.9999089170851221</v>
      </c>
      <c r="D53">
        <f>D52+MIN(C52,Data!$B$13*(Data!$B$18-Cells!D52))-MIN(D52,Data!$B$13*(Data!$B$18-Cells!E52))</f>
        <v>3.9999788614886711</v>
      </c>
      <c r="E53">
        <f>E52+MIN(D52,Data!$B$13*(Data!$B$18-Cells!E52))-MIN(E52,Data!$B$13*(Data!$B$18-Cells!F52))</f>
        <v>3.9999958177077133</v>
      </c>
      <c r="F53">
        <f>F52+MIN(E52,Data!$B$13*(Data!$B$18-Cells!F52))-MIN(F52,Data!$B$13*(Data!$B$18-Cells!G52))</f>
        <v>3.9999993086939867</v>
      </c>
      <c r="G53">
        <f>G52+MIN(F52,Data!$B$13*(Data!$B$18-Cells!G52))-MIN(G52,Data!$B$13*(Data!$B$18-Cells!H52))</f>
        <v>3.9999999071487764</v>
      </c>
      <c r="H53">
        <f>H52+MIN(G52,Data!$B$13*(Data!$B$18-Cells!H52))-MIN(H52,Data!$B$13*(Data!$B$18-Cells!I52))</f>
        <v>3.9999999902674972</v>
      </c>
      <c r="I53">
        <f>I52+MIN(H52,Data!$B$13*(Data!$B$18-Cells!I52))-MIN(I52,Data!$B$13*(Data!$B$18-Cells!J52))</f>
        <v>3.9999999992533048</v>
      </c>
      <c r="J53">
        <f>J52+MIN(I52,Data!$B$13*(Data!$B$18-Cells!J52))-MIN(J52,Data!$B$13*(Data!$B$18-Cells!K52))</f>
        <v>3.9999999999627107</v>
      </c>
      <c r="K53">
        <f>K52+MIN(J52,Data!$B$13*(Data!$B$18-Cells!K52))-MIN(K52,Data!$B$17)*L52</f>
        <v>3.9999999999990905</v>
      </c>
      <c r="L53">
        <f>MIN(1,N53/MAX(0.001,M53*(1-Data!$B$8)),O53/MAX(0.001,M53*Data!$B$8))</f>
        <v>0.83333333333333337</v>
      </c>
      <c r="M53">
        <f>MIN(K53,Data!$B$17)</f>
        <v>3</v>
      </c>
      <c r="N53">
        <f>MIN(Data!$C$17,Data!$C$19*(Data!$C$18-Cells!R53))</f>
        <v>2.5</v>
      </c>
      <c r="O53">
        <f>MIN(Data!$D$17,Data!$D$19*(Data!$D$18-Cells!AB53))</f>
        <v>0.5</v>
      </c>
      <c r="P53">
        <f>MIN(Data!$B$17,Cells!K53)*(1-Data!$B$8)*Cells!L53</f>
        <v>2.5</v>
      </c>
      <c r="Q53">
        <f>MIN(Data!$B$17,Cells!K53)*(Data!$B$8)*Cells!L53</f>
        <v>0</v>
      </c>
      <c r="R53">
        <f>R52+MIN(Data!$B$17,Cells!K52)*(1-Data!$B$8)*Cells!L52-MIN(R52,Data!$C$13*(Data!$C$18-Cells!S52))</f>
        <v>2.5</v>
      </c>
      <c r="S53">
        <f>S52+MIN(R52,Data!$C$13*(Data!$C$18-Cells!S52))-MIN(S52,Data!$C$13*(Data!$C$18-Cells!T52))</f>
        <v>2.5</v>
      </c>
      <c r="T53">
        <f>T52+MIN(S52,Data!$C$13*(Data!$C$18-Cells!T52))-MIN(T52,Data!$C$13*(Data!$C$18-Cells!U52))</f>
        <v>2.5</v>
      </c>
      <c r="U53">
        <f>U52+MIN(T52,Data!$C$13*(Data!$C$18-Cells!U52))-MIN(U52,Data!$C$13*(Data!$C$18-Cells!V52))</f>
        <v>2.5</v>
      </c>
      <c r="V53">
        <f>V52+MIN(U52,Data!$C$13*(Data!$C$18-Cells!V52))-MIN(V52,Data!$C$13*(Data!$C$18-Cells!W52))</f>
        <v>2.5</v>
      </c>
      <c r="W53">
        <f>W52+MIN(V52,Data!$C$13*(Data!$C$18-Cells!W52))-MIN(W52,Data!$C$13*(Data!$C$18-Cells!X52))</f>
        <v>2.5</v>
      </c>
      <c r="X53">
        <f>X52+MIN(W52,Data!$C$13*(Data!$C$18-Cells!X52))-MIN(X52,Data!$C$13*(Data!$C$18-Cells!Y52))</f>
        <v>2.5</v>
      </c>
      <c r="Y53">
        <f>Y52+MIN(X52,Data!$C$13*(Data!$C$18-Cells!Y52))-MIN(Y52,Data!$C$13*(Data!$C$18-Cells!Z52))</f>
        <v>2.5</v>
      </c>
      <c r="Z53">
        <f>Z52+MIN(Y52,Data!$C$13*(Data!$C$18-Cells!Z52))-MIN(Z52,Data!$C$13*(Data!$C$18-Cells!AA52))</f>
        <v>2.5</v>
      </c>
      <c r="AA53">
        <f>AA52+MIN(Z52,Data!$C$13*(Data!$C$18-Cells!AA52))-AY52</f>
        <v>2.5</v>
      </c>
      <c r="AB53">
        <f>AB52+Q52-MIN(AB52,Data!$D$13*(Data!$D$18-Cells!AC52))</f>
        <v>0</v>
      </c>
      <c r="AC53">
        <f>AC52+MIN(AB52,Data!$D$13*(Data!$D$18-Cells!AC52))-MIN(AC52,Data!$D$13*(Data!$D$18-Cells!AD52))</f>
        <v>0</v>
      </c>
      <c r="AD53">
        <f>AD52+MIN(AC52,Data!$D$13*(Data!$D$18-Cells!AD52))-MIN(AD52,Data!$D$13*(Data!$D$18-Cells!AE52))</f>
        <v>0</v>
      </c>
      <c r="AE53">
        <f>AE52+MIN(AD52,Data!$D$13*(Data!$D$18-Cells!AE52))-MIN(AE52,Data!$D$13*(Data!$D$18-Cells!AF52))</f>
        <v>0</v>
      </c>
      <c r="AF53">
        <f>AF52+MIN(AE52,Data!$D$13*(Data!$D$18-Cells!AF52))-MIN(AF52,Data!$D$13*(Data!$D$18-Cells!AG52))</f>
        <v>0</v>
      </c>
      <c r="AG53">
        <f>AG52+MIN(AF52,Data!$D$13*(Data!$D$18-Cells!AG52))-MIN(AG52,Data!$D$13*(Data!$D$18-Cells!AH52))</f>
        <v>0</v>
      </c>
      <c r="AH53">
        <f>AH52+MIN(AG52,Data!$D$13*(Data!$D$18-Cells!AH52))-MIN(AH52,Data!$D$13*(Data!$D$18-Cells!AI52))</f>
        <v>0</v>
      </c>
      <c r="AI53">
        <f>AI52+MIN(AH52,Data!$D$13*(Data!$D$18-Cells!AI52))-MIN(AI52,Data!$D$13*(Data!$D$18-Cells!AJ52))</f>
        <v>0</v>
      </c>
      <c r="AJ53">
        <f>AJ52+MIN(AI52,Data!$D$13*(Data!$D$18-Cells!AJ52))-MIN(AJ52,Data!$D$13*(Data!$D$18-Cells!AK52))</f>
        <v>0</v>
      </c>
      <c r="AK53">
        <f>AK52+MIN(AJ52,Data!$D$13*(Data!$D$18-Cells!AK52))-AZ52</f>
        <v>0</v>
      </c>
      <c r="AL53">
        <f>AL52+BA52-MIN(AL52,Data!$E$13*(Data!$E$18-Cells!AM52))</f>
        <v>2.5</v>
      </c>
      <c r="AM53">
        <f>AM52+MIN(AL52,Data!$E$13*(Data!$E$18-Cells!AM52))-MIN(AM52,Data!$E$13*(Data!$E$18-Cells!AN52))</f>
        <v>2.5</v>
      </c>
      <c r="AN53">
        <f>AN52+MIN(AM52,Data!$E$13*(Data!$E$18-Cells!AN52))-MIN(AN52,Data!$E$13*(Data!$E$18-Cells!AO52))</f>
        <v>2.5</v>
      </c>
      <c r="AO53">
        <f>AO52+MIN(AN52,Data!$E$13*(Data!$E$18-Cells!AO52))-MIN(AO52,Data!$E$13*(Data!$E$18-Cells!AP52))</f>
        <v>2.5</v>
      </c>
      <c r="AP53">
        <f>AP52+MIN(AO52,Data!$E$13*(Data!$E$18-Cells!AP52))-MIN(AP52,Data!$E$13*(Data!$E$18-Cells!AQ52))</f>
        <v>2.5</v>
      </c>
      <c r="AQ53">
        <f>AQ52+MIN(AP52,Data!$E$13*(Data!$E$18-Cells!AQ52))-MIN(AQ52,Data!$E$13*(Data!$E$18-Cells!AR52))</f>
        <v>2.5</v>
      </c>
      <c r="AR53">
        <f>AR52+MIN(AQ52,Data!$E$13*(Data!$E$18-Cells!AR52))-MIN(AR52,Data!$E$13*(Data!$E$18-Cells!AS52))</f>
        <v>2.5</v>
      </c>
      <c r="AS53">
        <f>AS52+MIN(AR52,Data!$E$13*(Data!$E$18-Cells!AS52))-MIN(AS52,Data!$E$13*(Data!$E$18-Cells!AT52))</f>
        <v>2.5</v>
      </c>
      <c r="AT53">
        <f>AT52+MIN(AS52,Data!$E$13*(Data!$E$18-Cells!AT52))-MIN(AT52,Data!$E$13*(Data!$E$18-Cells!AU52))</f>
        <v>2.5</v>
      </c>
      <c r="AU53">
        <f>AU52+MIN(AT52,Data!$E$13*(Data!$E$18-Cells!AU52))-MIN(AU52,Data!$E$13*(Data!$E$18-Cells!AW52))</f>
        <v>2.5</v>
      </c>
      <c r="AV53">
        <f>MIN(AA53,Data!$C$17)</f>
        <v>2.5</v>
      </c>
      <c r="AW53">
        <f>MIN(AK53,Data!$D$17)</f>
        <v>0</v>
      </c>
      <c r="AX53">
        <f>MIN(Data!$E$19*(Data!$E$18-AL53),Data!$E$17)</f>
        <v>2.5</v>
      </c>
      <c r="AY53">
        <f t="shared" si="9"/>
        <v>2.5</v>
      </c>
      <c r="AZ53">
        <f t="shared" si="10"/>
        <v>0</v>
      </c>
      <c r="BA53">
        <f t="shared" si="11"/>
        <v>2.5</v>
      </c>
      <c r="BB53">
        <f t="shared" si="4"/>
        <v>1500</v>
      </c>
      <c r="BC53">
        <f t="shared" si="5"/>
        <v>0</v>
      </c>
      <c r="BD53">
        <f t="shared" si="6"/>
        <v>1500</v>
      </c>
      <c r="BE53">
        <f>Data!$C$18-Cells!BB53/Data!$B$7*Data!$B$6/3600</f>
        <v>2.5</v>
      </c>
    </row>
    <row r="54" spans="1:57">
      <c r="A54">
        <f t="shared" si="8"/>
        <v>51</v>
      </c>
      <c r="B54">
        <f>B53+Data!$B$17-MIN(B53,Data!$B$13*(Data!$B$18-Cells!C53))</f>
        <v>14.500071656935688</v>
      </c>
      <c r="C54">
        <f>C53+MIN(B53,Data!$B$13*(Data!$B$18-Cells!C53))-MIN(C53,Data!$B$13*(Data!$B$18-Cells!D53))</f>
        <v>3.9999438892868966</v>
      </c>
      <c r="D54">
        <f>D53+MIN(C53,Data!$B$13*(Data!$B$18-Cells!D53))-MIN(D53,Data!$B$13*(Data!$B$18-Cells!E53))</f>
        <v>3.9999873395981922</v>
      </c>
      <c r="E54">
        <f>E53+MIN(D53,Data!$B$13*(Data!$B$18-Cells!E53))-MIN(E53,Data!$B$13*(Data!$B$18-Cells!F53))</f>
        <v>3.99999756320085</v>
      </c>
      <c r="F54">
        <f>F53+MIN(E53,Data!$B$13*(Data!$B$18-Cells!F53))-MIN(F53,Data!$B$13*(Data!$B$18-Cells!G53))</f>
        <v>3.9999996079213815</v>
      </c>
      <c r="G54">
        <f>G53+MIN(F53,Data!$B$13*(Data!$B$18-Cells!G53))-MIN(G53,Data!$B$13*(Data!$B$18-Cells!H53))</f>
        <v>3.9999999487081368</v>
      </c>
      <c r="H54">
        <f>H53+MIN(G53,Data!$B$13*(Data!$B$18-Cells!H53))-MIN(H53,Data!$B$13*(Data!$B$18-Cells!I53))</f>
        <v>3.999999994760401</v>
      </c>
      <c r="I54">
        <f>I53+MIN(H53,Data!$B$13*(Data!$B$18-Cells!I53))-MIN(I53,Data!$B$13*(Data!$B$18-Cells!J53))</f>
        <v>3.9999999996080078</v>
      </c>
      <c r="J54">
        <f>J53+MIN(I53,Data!$B$13*(Data!$B$18-Cells!J53))-MIN(J53,Data!$B$13*(Data!$B$18-Cells!K53))</f>
        <v>3.9999999999809006</v>
      </c>
      <c r="K54">
        <f>K53+MIN(J53,Data!$B$13*(Data!$B$18-Cells!K53))-MIN(K53,Data!$B$17)*L53</f>
        <v>3.9999999999995453</v>
      </c>
      <c r="L54">
        <f>MIN(1,N54/MAX(0.001,M54*(1-Data!$B$8)),O54/MAX(0.001,M54*Data!$B$8))</f>
        <v>0.83333333333333337</v>
      </c>
      <c r="M54">
        <f>MIN(K54,Data!$B$17)</f>
        <v>3</v>
      </c>
      <c r="N54">
        <f>MIN(Data!$C$17,Data!$C$19*(Data!$C$18-Cells!R54))</f>
        <v>2.5</v>
      </c>
      <c r="O54">
        <f>MIN(Data!$D$17,Data!$D$19*(Data!$D$18-Cells!AB54))</f>
        <v>0.5</v>
      </c>
      <c r="P54">
        <f>MIN(Data!$B$17,Cells!K54)*(1-Data!$B$8)*Cells!L54</f>
        <v>2.5</v>
      </c>
      <c r="Q54">
        <f>MIN(Data!$B$17,Cells!K54)*(Data!$B$8)*Cells!L54</f>
        <v>0</v>
      </c>
      <c r="R54">
        <f>R53+MIN(Data!$B$17,Cells!K53)*(1-Data!$B$8)*Cells!L53-MIN(R53,Data!$C$13*(Data!$C$18-Cells!S53))</f>
        <v>2.5</v>
      </c>
      <c r="S54">
        <f>S53+MIN(R53,Data!$C$13*(Data!$C$18-Cells!S53))-MIN(S53,Data!$C$13*(Data!$C$18-Cells!T53))</f>
        <v>2.5</v>
      </c>
      <c r="T54">
        <f>T53+MIN(S53,Data!$C$13*(Data!$C$18-Cells!T53))-MIN(T53,Data!$C$13*(Data!$C$18-Cells!U53))</f>
        <v>2.5</v>
      </c>
      <c r="U54">
        <f>U53+MIN(T53,Data!$C$13*(Data!$C$18-Cells!U53))-MIN(U53,Data!$C$13*(Data!$C$18-Cells!V53))</f>
        <v>2.5</v>
      </c>
      <c r="V54">
        <f>V53+MIN(U53,Data!$C$13*(Data!$C$18-Cells!V53))-MIN(V53,Data!$C$13*(Data!$C$18-Cells!W53))</f>
        <v>2.5</v>
      </c>
      <c r="W54">
        <f>W53+MIN(V53,Data!$C$13*(Data!$C$18-Cells!W53))-MIN(W53,Data!$C$13*(Data!$C$18-Cells!X53))</f>
        <v>2.5</v>
      </c>
      <c r="X54">
        <f>X53+MIN(W53,Data!$C$13*(Data!$C$18-Cells!X53))-MIN(X53,Data!$C$13*(Data!$C$18-Cells!Y53))</f>
        <v>2.5</v>
      </c>
      <c r="Y54">
        <f>Y53+MIN(X53,Data!$C$13*(Data!$C$18-Cells!Y53))-MIN(Y53,Data!$C$13*(Data!$C$18-Cells!Z53))</f>
        <v>2.5</v>
      </c>
      <c r="Z54">
        <f>Z53+MIN(Y53,Data!$C$13*(Data!$C$18-Cells!Z53))-MIN(Z53,Data!$C$13*(Data!$C$18-Cells!AA53))</f>
        <v>2.5</v>
      </c>
      <c r="AA54">
        <f>AA53+MIN(Z53,Data!$C$13*(Data!$C$18-Cells!AA53))-AY53</f>
        <v>2.5</v>
      </c>
      <c r="AB54">
        <f>AB53+Q53-MIN(AB53,Data!$D$13*(Data!$D$18-Cells!AC53))</f>
        <v>0</v>
      </c>
      <c r="AC54">
        <f>AC53+MIN(AB53,Data!$D$13*(Data!$D$18-Cells!AC53))-MIN(AC53,Data!$D$13*(Data!$D$18-Cells!AD53))</f>
        <v>0</v>
      </c>
      <c r="AD54">
        <f>AD53+MIN(AC53,Data!$D$13*(Data!$D$18-Cells!AD53))-MIN(AD53,Data!$D$13*(Data!$D$18-Cells!AE53))</f>
        <v>0</v>
      </c>
      <c r="AE54">
        <f>AE53+MIN(AD53,Data!$D$13*(Data!$D$18-Cells!AE53))-MIN(AE53,Data!$D$13*(Data!$D$18-Cells!AF53))</f>
        <v>0</v>
      </c>
      <c r="AF54">
        <f>AF53+MIN(AE53,Data!$D$13*(Data!$D$18-Cells!AF53))-MIN(AF53,Data!$D$13*(Data!$D$18-Cells!AG53))</f>
        <v>0</v>
      </c>
      <c r="AG54">
        <f>AG53+MIN(AF53,Data!$D$13*(Data!$D$18-Cells!AG53))-MIN(AG53,Data!$D$13*(Data!$D$18-Cells!AH53))</f>
        <v>0</v>
      </c>
      <c r="AH54">
        <f>AH53+MIN(AG53,Data!$D$13*(Data!$D$18-Cells!AH53))-MIN(AH53,Data!$D$13*(Data!$D$18-Cells!AI53))</f>
        <v>0</v>
      </c>
      <c r="AI54">
        <f>AI53+MIN(AH53,Data!$D$13*(Data!$D$18-Cells!AI53))-MIN(AI53,Data!$D$13*(Data!$D$18-Cells!AJ53))</f>
        <v>0</v>
      </c>
      <c r="AJ54">
        <f>AJ53+MIN(AI53,Data!$D$13*(Data!$D$18-Cells!AJ53))-MIN(AJ53,Data!$D$13*(Data!$D$18-Cells!AK53))</f>
        <v>0</v>
      </c>
      <c r="AK54">
        <f>AK53+MIN(AJ53,Data!$D$13*(Data!$D$18-Cells!AK53))-AZ53</f>
        <v>0</v>
      </c>
      <c r="AL54">
        <f>AL53+BA53-MIN(AL53,Data!$E$13*(Data!$E$18-Cells!AM53))</f>
        <v>2.5</v>
      </c>
      <c r="AM54">
        <f>AM53+MIN(AL53,Data!$E$13*(Data!$E$18-Cells!AM53))-MIN(AM53,Data!$E$13*(Data!$E$18-Cells!AN53))</f>
        <v>2.5</v>
      </c>
      <c r="AN54">
        <f>AN53+MIN(AM53,Data!$E$13*(Data!$E$18-Cells!AN53))-MIN(AN53,Data!$E$13*(Data!$E$18-Cells!AO53))</f>
        <v>2.5</v>
      </c>
      <c r="AO54">
        <f>AO53+MIN(AN53,Data!$E$13*(Data!$E$18-Cells!AO53))-MIN(AO53,Data!$E$13*(Data!$E$18-Cells!AP53))</f>
        <v>2.5</v>
      </c>
      <c r="AP54">
        <f>AP53+MIN(AO53,Data!$E$13*(Data!$E$18-Cells!AP53))-MIN(AP53,Data!$E$13*(Data!$E$18-Cells!AQ53))</f>
        <v>2.5</v>
      </c>
      <c r="AQ54">
        <f>AQ53+MIN(AP53,Data!$E$13*(Data!$E$18-Cells!AQ53))-MIN(AQ53,Data!$E$13*(Data!$E$18-Cells!AR53))</f>
        <v>2.5</v>
      </c>
      <c r="AR54">
        <f>AR53+MIN(AQ53,Data!$E$13*(Data!$E$18-Cells!AR53))-MIN(AR53,Data!$E$13*(Data!$E$18-Cells!AS53))</f>
        <v>2.5</v>
      </c>
      <c r="AS54">
        <f>AS53+MIN(AR53,Data!$E$13*(Data!$E$18-Cells!AS53))-MIN(AS53,Data!$E$13*(Data!$E$18-Cells!AT53))</f>
        <v>2.5</v>
      </c>
      <c r="AT54">
        <f>AT53+MIN(AS53,Data!$E$13*(Data!$E$18-Cells!AT53))-MIN(AT53,Data!$E$13*(Data!$E$18-Cells!AU53))</f>
        <v>2.5</v>
      </c>
      <c r="AU54">
        <f>AU53+MIN(AT53,Data!$E$13*(Data!$E$18-Cells!AU53))-MIN(AU53,Data!$E$13*(Data!$E$18-Cells!AW53))</f>
        <v>2.5</v>
      </c>
      <c r="AV54">
        <f>MIN(AA54,Data!$C$17)</f>
        <v>2.5</v>
      </c>
      <c r="AW54">
        <f>MIN(AK54,Data!$D$17)</f>
        <v>0</v>
      </c>
      <c r="AX54">
        <f>MIN(Data!$E$19*(Data!$E$18-AL54),Data!$E$17)</f>
        <v>2.5</v>
      </c>
      <c r="AY54">
        <f t="shared" si="9"/>
        <v>2.5</v>
      </c>
      <c r="AZ54">
        <f t="shared" si="10"/>
        <v>0</v>
      </c>
      <c r="BA54">
        <f t="shared" si="11"/>
        <v>2.5</v>
      </c>
      <c r="BB54">
        <f t="shared" si="4"/>
        <v>1500</v>
      </c>
      <c r="BC54">
        <f t="shared" si="5"/>
        <v>0</v>
      </c>
      <c r="BD54">
        <f t="shared" si="6"/>
        <v>1500</v>
      </c>
      <c r="BE54">
        <f>Data!$C$18-Cells!BB54/Data!$B$7*Data!$B$6/3600</f>
        <v>2.5</v>
      </c>
    </row>
    <row r="55" spans="1:57">
      <c r="A55">
        <f t="shared" si="8"/>
        <v>52</v>
      </c>
      <c r="B55">
        <f>B54+Data!$B$17-MIN(B54,Data!$B$13*(Data!$B$18-Cells!C54))</f>
        <v>15.000043601579137</v>
      </c>
      <c r="C55">
        <f>C54+MIN(B54,Data!$B$13*(Data!$B$18-Cells!C54))-MIN(C54,Data!$B$13*(Data!$B$18-Cells!D54))</f>
        <v>3.9999656144425444</v>
      </c>
      <c r="D55">
        <f>D54+MIN(C54,Data!$B$13*(Data!$B$18-Cells!D54))-MIN(D54,Data!$B$13*(Data!$B$18-Cells!E54))</f>
        <v>3.9999924513995211</v>
      </c>
      <c r="E55">
        <f>E54+MIN(D54,Data!$B$13*(Data!$B$18-Cells!E54))-MIN(E54,Data!$B$13*(Data!$B$18-Cells!F54))</f>
        <v>3.9999985855611158</v>
      </c>
      <c r="F55">
        <f>F54+MIN(E54,Data!$B$13*(Data!$B$18-Cells!F54))-MIN(F54,Data!$B$13*(Data!$B$18-Cells!G54))</f>
        <v>3.9999997783147592</v>
      </c>
      <c r="G55">
        <f>G54+MIN(F54,Data!$B$13*(Data!$B$18-Cells!G54))-MIN(G54,Data!$B$13*(Data!$B$18-Cells!H54))</f>
        <v>3.9999999717342689</v>
      </c>
      <c r="H55">
        <f>H54+MIN(G54,Data!$B$13*(Data!$B$18-Cells!H54))-MIN(H54,Data!$B$13*(Data!$B$18-Cells!I54))</f>
        <v>3.9999999971842044</v>
      </c>
      <c r="I55">
        <f>I54+MIN(H54,Data!$B$13*(Data!$B$18-Cells!I54))-MIN(I54,Data!$B$13*(Data!$B$18-Cells!J54))</f>
        <v>3.9999999997944542</v>
      </c>
      <c r="J55">
        <f>J54+MIN(I54,Data!$B$13*(Data!$B$18-Cells!J54))-MIN(J54,Data!$B$13*(Data!$B$18-Cells!K54))</f>
        <v>3.9999999999902229</v>
      </c>
      <c r="K55">
        <f>K54+MIN(J54,Data!$B$13*(Data!$B$18-Cells!K54))-MIN(K54,Data!$B$17)*L54</f>
        <v>3.9999999999997726</v>
      </c>
      <c r="L55">
        <f>MIN(1,N55/MAX(0.001,M55*(1-Data!$B$8)),O55/MAX(0.001,M55*Data!$B$8))</f>
        <v>0.83333333333333337</v>
      </c>
      <c r="M55">
        <f>MIN(K55,Data!$B$17)</f>
        <v>3</v>
      </c>
      <c r="N55">
        <f>MIN(Data!$C$17,Data!$C$19*(Data!$C$18-Cells!R55))</f>
        <v>2.5</v>
      </c>
      <c r="O55">
        <f>MIN(Data!$D$17,Data!$D$19*(Data!$D$18-Cells!AB55))</f>
        <v>0.5</v>
      </c>
      <c r="P55">
        <f>MIN(Data!$B$17,Cells!K55)*(1-Data!$B$8)*Cells!L55</f>
        <v>2.5</v>
      </c>
      <c r="Q55">
        <f>MIN(Data!$B$17,Cells!K55)*(Data!$B$8)*Cells!L55</f>
        <v>0</v>
      </c>
      <c r="R55">
        <f>R54+MIN(Data!$B$17,Cells!K54)*(1-Data!$B$8)*Cells!L54-MIN(R54,Data!$C$13*(Data!$C$18-Cells!S54))</f>
        <v>2.5</v>
      </c>
      <c r="S55">
        <f>S54+MIN(R54,Data!$C$13*(Data!$C$18-Cells!S54))-MIN(S54,Data!$C$13*(Data!$C$18-Cells!T54))</f>
        <v>2.5</v>
      </c>
      <c r="T55">
        <f>T54+MIN(S54,Data!$C$13*(Data!$C$18-Cells!T54))-MIN(T54,Data!$C$13*(Data!$C$18-Cells!U54))</f>
        <v>2.5</v>
      </c>
      <c r="U55">
        <f>U54+MIN(T54,Data!$C$13*(Data!$C$18-Cells!U54))-MIN(U54,Data!$C$13*(Data!$C$18-Cells!V54))</f>
        <v>2.5</v>
      </c>
      <c r="V55">
        <f>V54+MIN(U54,Data!$C$13*(Data!$C$18-Cells!V54))-MIN(V54,Data!$C$13*(Data!$C$18-Cells!W54))</f>
        <v>2.5</v>
      </c>
      <c r="W55">
        <f>W54+MIN(V54,Data!$C$13*(Data!$C$18-Cells!W54))-MIN(W54,Data!$C$13*(Data!$C$18-Cells!X54))</f>
        <v>2.5</v>
      </c>
      <c r="X55">
        <f>X54+MIN(W54,Data!$C$13*(Data!$C$18-Cells!X54))-MIN(X54,Data!$C$13*(Data!$C$18-Cells!Y54))</f>
        <v>2.5</v>
      </c>
      <c r="Y55">
        <f>Y54+MIN(X54,Data!$C$13*(Data!$C$18-Cells!Y54))-MIN(Y54,Data!$C$13*(Data!$C$18-Cells!Z54))</f>
        <v>2.5</v>
      </c>
      <c r="Z55">
        <f>Z54+MIN(Y54,Data!$C$13*(Data!$C$18-Cells!Z54))-MIN(Z54,Data!$C$13*(Data!$C$18-Cells!AA54))</f>
        <v>2.5</v>
      </c>
      <c r="AA55">
        <f>AA54+MIN(Z54,Data!$C$13*(Data!$C$18-Cells!AA54))-AY54</f>
        <v>2.5</v>
      </c>
      <c r="AB55">
        <f>AB54+Q54-MIN(AB54,Data!$D$13*(Data!$D$18-Cells!AC54))</f>
        <v>0</v>
      </c>
      <c r="AC55">
        <f>AC54+MIN(AB54,Data!$D$13*(Data!$D$18-Cells!AC54))-MIN(AC54,Data!$D$13*(Data!$D$18-Cells!AD54))</f>
        <v>0</v>
      </c>
      <c r="AD55">
        <f>AD54+MIN(AC54,Data!$D$13*(Data!$D$18-Cells!AD54))-MIN(AD54,Data!$D$13*(Data!$D$18-Cells!AE54))</f>
        <v>0</v>
      </c>
      <c r="AE55">
        <f>AE54+MIN(AD54,Data!$D$13*(Data!$D$18-Cells!AE54))-MIN(AE54,Data!$D$13*(Data!$D$18-Cells!AF54))</f>
        <v>0</v>
      </c>
      <c r="AF55">
        <f>AF54+MIN(AE54,Data!$D$13*(Data!$D$18-Cells!AF54))-MIN(AF54,Data!$D$13*(Data!$D$18-Cells!AG54))</f>
        <v>0</v>
      </c>
      <c r="AG55">
        <f>AG54+MIN(AF54,Data!$D$13*(Data!$D$18-Cells!AG54))-MIN(AG54,Data!$D$13*(Data!$D$18-Cells!AH54))</f>
        <v>0</v>
      </c>
      <c r="AH55">
        <f>AH54+MIN(AG54,Data!$D$13*(Data!$D$18-Cells!AH54))-MIN(AH54,Data!$D$13*(Data!$D$18-Cells!AI54))</f>
        <v>0</v>
      </c>
      <c r="AI55">
        <f>AI54+MIN(AH54,Data!$D$13*(Data!$D$18-Cells!AI54))-MIN(AI54,Data!$D$13*(Data!$D$18-Cells!AJ54))</f>
        <v>0</v>
      </c>
      <c r="AJ55">
        <f>AJ54+MIN(AI54,Data!$D$13*(Data!$D$18-Cells!AJ54))-MIN(AJ54,Data!$D$13*(Data!$D$18-Cells!AK54))</f>
        <v>0</v>
      </c>
      <c r="AK55">
        <f>AK54+MIN(AJ54,Data!$D$13*(Data!$D$18-Cells!AK54))-AZ54</f>
        <v>0</v>
      </c>
      <c r="AL55">
        <f>AL54+BA54-MIN(AL54,Data!$E$13*(Data!$E$18-Cells!AM54))</f>
        <v>2.5</v>
      </c>
      <c r="AM55">
        <f>AM54+MIN(AL54,Data!$E$13*(Data!$E$18-Cells!AM54))-MIN(AM54,Data!$E$13*(Data!$E$18-Cells!AN54))</f>
        <v>2.5</v>
      </c>
      <c r="AN55">
        <f>AN54+MIN(AM54,Data!$E$13*(Data!$E$18-Cells!AN54))-MIN(AN54,Data!$E$13*(Data!$E$18-Cells!AO54))</f>
        <v>2.5</v>
      </c>
      <c r="AO55">
        <f>AO54+MIN(AN54,Data!$E$13*(Data!$E$18-Cells!AO54))-MIN(AO54,Data!$E$13*(Data!$E$18-Cells!AP54))</f>
        <v>2.5</v>
      </c>
      <c r="AP55">
        <f>AP54+MIN(AO54,Data!$E$13*(Data!$E$18-Cells!AP54))-MIN(AP54,Data!$E$13*(Data!$E$18-Cells!AQ54))</f>
        <v>2.5</v>
      </c>
      <c r="AQ55">
        <f>AQ54+MIN(AP54,Data!$E$13*(Data!$E$18-Cells!AQ54))-MIN(AQ54,Data!$E$13*(Data!$E$18-Cells!AR54))</f>
        <v>2.5</v>
      </c>
      <c r="AR55">
        <f>AR54+MIN(AQ54,Data!$E$13*(Data!$E$18-Cells!AR54))-MIN(AR54,Data!$E$13*(Data!$E$18-Cells!AS54))</f>
        <v>2.5</v>
      </c>
      <c r="AS55">
        <f>AS54+MIN(AR54,Data!$E$13*(Data!$E$18-Cells!AS54))-MIN(AS54,Data!$E$13*(Data!$E$18-Cells!AT54))</f>
        <v>2.5</v>
      </c>
      <c r="AT55">
        <f>AT54+MIN(AS54,Data!$E$13*(Data!$E$18-Cells!AT54))-MIN(AT54,Data!$E$13*(Data!$E$18-Cells!AU54))</f>
        <v>2.5</v>
      </c>
      <c r="AU55">
        <f>AU54+MIN(AT54,Data!$E$13*(Data!$E$18-Cells!AU54))-MIN(AU54,Data!$E$13*(Data!$E$18-Cells!AW54))</f>
        <v>2.5</v>
      </c>
      <c r="AV55">
        <f>MIN(AA55,Data!$C$17)</f>
        <v>2.5</v>
      </c>
      <c r="AW55">
        <f>MIN(AK55,Data!$D$17)</f>
        <v>0</v>
      </c>
      <c r="AX55">
        <f>MIN(Data!$E$19*(Data!$E$18-AL55),Data!$E$17)</f>
        <v>2.5</v>
      </c>
      <c r="AY55">
        <f t="shared" si="9"/>
        <v>2.5</v>
      </c>
      <c r="AZ55">
        <f t="shared" si="10"/>
        <v>0</v>
      </c>
      <c r="BA55">
        <f t="shared" si="11"/>
        <v>2.5</v>
      </c>
      <c r="BB55">
        <f t="shared" si="4"/>
        <v>1500</v>
      </c>
      <c r="BC55">
        <f t="shared" si="5"/>
        <v>0</v>
      </c>
      <c r="BD55">
        <f t="shared" si="6"/>
        <v>1500</v>
      </c>
      <c r="BE55">
        <f>Data!$C$18-Cells!BB55/Data!$B$7*Data!$B$6/3600</f>
        <v>2.5</v>
      </c>
    </row>
    <row r="56" spans="1:57">
      <c r="A56">
        <f t="shared" si="8"/>
        <v>53</v>
      </c>
      <c r="B56">
        <f>B55+Data!$B$17-MIN(B55,Data!$B$13*(Data!$B$18-Cells!C55))</f>
        <v>15.500026408800409</v>
      </c>
      <c r="C56">
        <f>C55+MIN(B55,Data!$B$13*(Data!$B$18-Cells!C55))-MIN(C55,Data!$B$13*(Data!$B$18-Cells!D55))</f>
        <v>3.9999790329210327</v>
      </c>
      <c r="D56">
        <f>D55+MIN(C55,Data!$B$13*(Data!$B$18-Cells!D55))-MIN(D55,Data!$B$13*(Data!$B$18-Cells!E55))</f>
        <v>3.9999955184803184</v>
      </c>
      <c r="E56">
        <f>E55+MIN(D55,Data!$B$13*(Data!$B$18-Cells!E55))-MIN(E55,Data!$B$13*(Data!$B$18-Cells!F55))</f>
        <v>3.9999991819379375</v>
      </c>
      <c r="F56">
        <f>F55+MIN(E55,Data!$B$13*(Data!$B$18-Cells!F55))-MIN(F55,Data!$B$13*(Data!$B$18-Cells!G55))</f>
        <v>3.999999875024514</v>
      </c>
      <c r="G56">
        <f>G55+MIN(F55,Data!$B$13*(Data!$B$18-Cells!G55))-MIN(G55,Data!$B$13*(Data!$B$18-Cells!H55))</f>
        <v>3.9999999844592367</v>
      </c>
      <c r="H56">
        <f>H55+MIN(G55,Data!$B$13*(Data!$B$18-Cells!H55))-MIN(H55,Data!$B$13*(Data!$B$18-Cells!I55))</f>
        <v>3.9999999984893293</v>
      </c>
      <c r="I56">
        <f>I55+MIN(H55,Data!$B$13*(Data!$B$18-Cells!I55))-MIN(I55,Data!$B$13*(Data!$B$18-Cells!J55))</f>
        <v>3.9999999998923386</v>
      </c>
      <c r="J56">
        <f>J55+MIN(I55,Data!$B$13*(Data!$B$18-Cells!J55))-MIN(J55,Data!$B$13*(Data!$B$18-Cells!K55))</f>
        <v>3.9999999999949978</v>
      </c>
      <c r="K56">
        <f>K55+MIN(J55,Data!$B$13*(Data!$B$18-Cells!K55))-MIN(K55,Data!$B$17)*L55</f>
        <v>3.9999999999998863</v>
      </c>
      <c r="L56">
        <f>MIN(1,N56/MAX(0.001,M56*(1-Data!$B$8)),O56/MAX(0.001,M56*Data!$B$8))</f>
        <v>0.83333333333333337</v>
      </c>
      <c r="M56">
        <f>MIN(K56,Data!$B$17)</f>
        <v>3</v>
      </c>
      <c r="N56">
        <f>MIN(Data!$C$17,Data!$C$19*(Data!$C$18-Cells!R56))</f>
        <v>2.5</v>
      </c>
      <c r="O56">
        <f>MIN(Data!$D$17,Data!$D$19*(Data!$D$18-Cells!AB56))</f>
        <v>0.5</v>
      </c>
      <c r="P56">
        <f>MIN(Data!$B$17,Cells!K56)*(1-Data!$B$8)*Cells!L56</f>
        <v>2.5</v>
      </c>
      <c r="Q56">
        <f>MIN(Data!$B$17,Cells!K56)*(Data!$B$8)*Cells!L56</f>
        <v>0</v>
      </c>
      <c r="R56">
        <f>R55+MIN(Data!$B$17,Cells!K55)*(1-Data!$B$8)*Cells!L55-MIN(R55,Data!$C$13*(Data!$C$18-Cells!S55))</f>
        <v>2.5</v>
      </c>
      <c r="S56">
        <f>S55+MIN(R55,Data!$C$13*(Data!$C$18-Cells!S55))-MIN(S55,Data!$C$13*(Data!$C$18-Cells!T55))</f>
        <v>2.5</v>
      </c>
      <c r="T56">
        <f>T55+MIN(S55,Data!$C$13*(Data!$C$18-Cells!T55))-MIN(T55,Data!$C$13*(Data!$C$18-Cells!U55))</f>
        <v>2.5</v>
      </c>
      <c r="U56">
        <f>U55+MIN(T55,Data!$C$13*(Data!$C$18-Cells!U55))-MIN(U55,Data!$C$13*(Data!$C$18-Cells!V55))</f>
        <v>2.5</v>
      </c>
      <c r="V56">
        <f>V55+MIN(U55,Data!$C$13*(Data!$C$18-Cells!V55))-MIN(V55,Data!$C$13*(Data!$C$18-Cells!W55))</f>
        <v>2.5</v>
      </c>
      <c r="W56">
        <f>W55+MIN(V55,Data!$C$13*(Data!$C$18-Cells!W55))-MIN(W55,Data!$C$13*(Data!$C$18-Cells!X55))</f>
        <v>2.5</v>
      </c>
      <c r="X56">
        <f>X55+MIN(W55,Data!$C$13*(Data!$C$18-Cells!X55))-MIN(X55,Data!$C$13*(Data!$C$18-Cells!Y55))</f>
        <v>2.5</v>
      </c>
      <c r="Y56">
        <f>Y55+MIN(X55,Data!$C$13*(Data!$C$18-Cells!Y55))-MIN(Y55,Data!$C$13*(Data!$C$18-Cells!Z55))</f>
        <v>2.5</v>
      </c>
      <c r="Z56">
        <f>Z55+MIN(Y55,Data!$C$13*(Data!$C$18-Cells!Z55))-MIN(Z55,Data!$C$13*(Data!$C$18-Cells!AA55))</f>
        <v>2.5</v>
      </c>
      <c r="AA56">
        <f>AA55+MIN(Z55,Data!$C$13*(Data!$C$18-Cells!AA55))-AY55</f>
        <v>2.5</v>
      </c>
      <c r="AB56">
        <f>AB55+Q55-MIN(AB55,Data!$D$13*(Data!$D$18-Cells!AC55))</f>
        <v>0</v>
      </c>
      <c r="AC56">
        <f>AC55+MIN(AB55,Data!$D$13*(Data!$D$18-Cells!AC55))-MIN(AC55,Data!$D$13*(Data!$D$18-Cells!AD55))</f>
        <v>0</v>
      </c>
      <c r="AD56">
        <f>AD55+MIN(AC55,Data!$D$13*(Data!$D$18-Cells!AD55))-MIN(AD55,Data!$D$13*(Data!$D$18-Cells!AE55))</f>
        <v>0</v>
      </c>
      <c r="AE56">
        <f>AE55+MIN(AD55,Data!$D$13*(Data!$D$18-Cells!AE55))-MIN(AE55,Data!$D$13*(Data!$D$18-Cells!AF55))</f>
        <v>0</v>
      </c>
      <c r="AF56">
        <f>AF55+MIN(AE55,Data!$D$13*(Data!$D$18-Cells!AF55))-MIN(AF55,Data!$D$13*(Data!$D$18-Cells!AG55))</f>
        <v>0</v>
      </c>
      <c r="AG56">
        <f>AG55+MIN(AF55,Data!$D$13*(Data!$D$18-Cells!AG55))-MIN(AG55,Data!$D$13*(Data!$D$18-Cells!AH55))</f>
        <v>0</v>
      </c>
      <c r="AH56">
        <f>AH55+MIN(AG55,Data!$D$13*(Data!$D$18-Cells!AH55))-MIN(AH55,Data!$D$13*(Data!$D$18-Cells!AI55))</f>
        <v>0</v>
      </c>
      <c r="AI56">
        <f>AI55+MIN(AH55,Data!$D$13*(Data!$D$18-Cells!AI55))-MIN(AI55,Data!$D$13*(Data!$D$18-Cells!AJ55))</f>
        <v>0</v>
      </c>
      <c r="AJ56">
        <f>AJ55+MIN(AI55,Data!$D$13*(Data!$D$18-Cells!AJ55))-MIN(AJ55,Data!$D$13*(Data!$D$18-Cells!AK55))</f>
        <v>0</v>
      </c>
      <c r="AK56">
        <f>AK55+MIN(AJ55,Data!$D$13*(Data!$D$18-Cells!AK55))-AZ55</f>
        <v>0</v>
      </c>
      <c r="AL56">
        <f>AL55+BA55-MIN(AL55,Data!$E$13*(Data!$E$18-Cells!AM55))</f>
        <v>2.5</v>
      </c>
      <c r="AM56">
        <f>AM55+MIN(AL55,Data!$E$13*(Data!$E$18-Cells!AM55))-MIN(AM55,Data!$E$13*(Data!$E$18-Cells!AN55))</f>
        <v>2.5</v>
      </c>
      <c r="AN56">
        <f>AN55+MIN(AM55,Data!$E$13*(Data!$E$18-Cells!AN55))-MIN(AN55,Data!$E$13*(Data!$E$18-Cells!AO55))</f>
        <v>2.5</v>
      </c>
      <c r="AO56">
        <f>AO55+MIN(AN55,Data!$E$13*(Data!$E$18-Cells!AO55))-MIN(AO55,Data!$E$13*(Data!$E$18-Cells!AP55))</f>
        <v>2.5</v>
      </c>
      <c r="AP56">
        <f>AP55+MIN(AO55,Data!$E$13*(Data!$E$18-Cells!AP55))-MIN(AP55,Data!$E$13*(Data!$E$18-Cells!AQ55))</f>
        <v>2.5</v>
      </c>
      <c r="AQ56">
        <f>AQ55+MIN(AP55,Data!$E$13*(Data!$E$18-Cells!AQ55))-MIN(AQ55,Data!$E$13*(Data!$E$18-Cells!AR55))</f>
        <v>2.5</v>
      </c>
      <c r="AR56">
        <f>AR55+MIN(AQ55,Data!$E$13*(Data!$E$18-Cells!AR55))-MIN(AR55,Data!$E$13*(Data!$E$18-Cells!AS55))</f>
        <v>2.5</v>
      </c>
      <c r="AS56">
        <f>AS55+MIN(AR55,Data!$E$13*(Data!$E$18-Cells!AS55))-MIN(AS55,Data!$E$13*(Data!$E$18-Cells!AT55))</f>
        <v>2.5</v>
      </c>
      <c r="AT56">
        <f>AT55+MIN(AS55,Data!$E$13*(Data!$E$18-Cells!AT55))-MIN(AT55,Data!$E$13*(Data!$E$18-Cells!AU55))</f>
        <v>2.5</v>
      </c>
      <c r="AU56">
        <f>AU55+MIN(AT55,Data!$E$13*(Data!$E$18-Cells!AU55))-MIN(AU55,Data!$E$13*(Data!$E$18-Cells!AW55))</f>
        <v>2.5</v>
      </c>
      <c r="AV56">
        <f>MIN(AA56,Data!$C$17)</f>
        <v>2.5</v>
      </c>
      <c r="AW56">
        <f>MIN(AK56,Data!$D$17)</f>
        <v>0</v>
      </c>
      <c r="AX56">
        <f>MIN(Data!$E$19*(Data!$E$18-AL56),Data!$E$17)</f>
        <v>2.5</v>
      </c>
      <c r="AY56">
        <f t="shared" si="9"/>
        <v>2.5</v>
      </c>
      <c r="AZ56">
        <f t="shared" si="10"/>
        <v>0</v>
      </c>
      <c r="BA56">
        <f t="shared" si="11"/>
        <v>2.5</v>
      </c>
      <c r="BB56">
        <f t="shared" si="4"/>
        <v>1500</v>
      </c>
      <c r="BC56">
        <f t="shared" si="5"/>
        <v>0</v>
      </c>
      <c r="BD56">
        <f t="shared" si="6"/>
        <v>1500</v>
      </c>
      <c r="BE56">
        <f>Data!$C$18-Cells!BB56/Data!$B$7*Data!$B$6/3600</f>
        <v>2.5</v>
      </c>
    </row>
    <row r="57" spans="1:57">
      <c r="A57">
        <f t="shared" si="8"/>
        <v>54</v>
      </c>
      <c r="B57">
        <f>B56+Data!$B$17-MIN(B56,Data!$B$13*(Data!$B$18-Cells!C56))</f>
        <v>16.000015925260925</v>
      </c>
      <c r="C57">
        <f>C56+MIN(B56,Data!$B$13*(Data!$B$18-Cells!C56))-MIN(C56,Data!$B$13*(Data!$B$18-Cells!D56))</f>
        <v>3.9999872757006756</v>
      </c>
      <c r="D57">
        <f>D56+MIN(C56,Data!$B$13*(Data!$B$18-Cells!D56))-MIN(D56,Data!$B$13*(Data!$B$18-Cells!E56))</f>
        <v>3.9999973502091279</v>
      </c>
      <c r="E57">
        <f>E56+MIN(D56,Data!$B$13*(Data!$B$18-Cells!E56))-MIN(E56,Data!$B$13*(Data!$B$18-Cells!F56))</f>
        <v>3.9999995284812258</v>
      </c>
      <c r="F57">
        <f>F56+MIN(E56,Data!$B$13*(Data!$B$18-Cells!F56))-MIN(F56,Data!$B$13*(Data!$B$18-Cells!G56))</f>
        <v>3.9999999297418753</v>
      </c>
      <c r="G57">
        <f>G56+MIN(F56,Data!$B$13*(Data!$B$18-Cells!G56))-MIN(G56,Data!$B$13*(Data!$B$18-Cells!H56))</f>
        <v>3.999999991474283</v>
      </c>
      <c r="H57">
        <f>H56+MIN(G56,Data!$B$13*(Data!$B$18-Cells!H56))-MIN(H56,Data!$B$13*(Data!$B$18-Cells!I56))</f>
        <v>3.9999999991908339</v>
      </c>
      <c r="I57">
        <f>I56+MIN(H56,Data!$B$13*(Data!$B$18-Cells!I56))-MIN(I56,Data!$B$13*(Data!$B$18-Cells!J56))</f>
        <v>3.9999999999436682</v>
      </c>
      <c r="J57">
        <f>J56+MIN(I56,Data!$B$13*(Data!$B$18-Cells!J56))-MIN(J56,Data!$B$13*(Data!$B$18-Cells!K56))</f>
        <v>3.999999999997442</v>
      </c>
      <c r="K57">
        <f>K56+MIN(J56,Data!$B$13*(Data!$B$18-Cells!K56))-MIN(K56,Data!$B$17)*L56</f>
        <v>3.9999999999999432</v>
      </c>
      <c r="L57">
        <f>MIN(1,N57/MAX(0.001,M57*(1-Data!$B$8)),O57/MAX(0.001,M57*Data!$B$8))</f>
        <v>0.83333333333333337</v>
      </c>
      <c r="M57">
        <f>MIN(K57,Data!$B$17)</f>
        <v>3</v>
      </c>
      <c r="N57">
        <f>MIN(Data!$C$17,Data!$C$19*(Data!$C$18-Cells!R57))</f>
        <v>2.5</v>
      </c>
      <c r="O57">
        <f>MIN(Data!$D$17,Data!$D$19*(Data!$D$18-Cells!AB57))</f>
        <v>0.5</v>
      </c>
      <c r="P57">
        <f>MIN(Data!$B$17,Cells!K57)*(1-Data!$B$8)*Cells!L57</f>
        <v>2.5</v>
      </c>
      <c r="Q57">
        <f>MIN(Data!$B$17,Cells!K57)*(Data!$B$8)*Cells!L57</f>
        <v>0</v>
      </c>
      <c r="R57">
        <f>R56+MIN(Data!$B$17,Cells!K56)*(1-Data!$B$8)*Cells!L56-MIN(R56,Data!$C$13*(Data!$C$18-Cells!S56))</f>
        <v>2.5</v>
      </c>
      <c r="S57">
        <f>S56+MIN(R56,Data!$C$13*(Data!$C$18-Cells!S56))-MIN(S56,Data!$C$13*(Data!$C$18-Cells!T56))</f>
        <v>2.5</v>
      </c>
      <c r="T57">
        <f>T56+MIN(S56,Data!$C$13*(Data!$C$18-Cells!T56))-MIN(T56,Data!$C$13*(Data!$C$18-Cells!U56))</f>
        <v>2.5</v>
      </c>
      <c r="U57">
        <f>U56+MIN(T56,Data!$C$13*(Data!$C$18-Cells!U56))-MIN(U56,Data!$C$13*(Data!$C$18-Cells!V56))</f>
        <v>2.5</v>
      </c>
      <c r="V57">
        <f>V56+MIN(U56,Data!$C$13*(Data!$C$18-Cells!V56))-MIN(V56,Data!$C$13*(Data!$C$18-Cells!W56))</f>
        <v>2.5</v>
      </c>
      <c r="W57">
        <f>W56+MIN(V56,Data!$C$13*(Data!$C$18-Cells!W56))-MIN(W56,Data!$C$13*(Data!$C$18-Cells!X56))</f>
        <v>2.5</v>
      </c>
      <c r="X57">
        <f>X56+MIN(W56,Data!$C$13*(Data!$C$18-Cells!X56))-MIN(X56,Data!$C$13*(Data!$C$18-Cells!Y56))</f>
        <v>2.5</v>
      </c>
      <c r="Y57">
        <f>Y56+MIN(X56,Data!$C$13*(Data!$C$18-Cells!Y56))-MIN(Y56,Data!$C$13*(Data!$C$18-Cells!Z56))</f>
        <v>2.5</v>
      </c>
      <c r="Z57">
        <f>Z56+MIN(Y56,Data!$C$13*(Data!$C$18-Cells!Z56))-MIN(Z56,Data!$C$13*(Data!$C$18-Cells!AA56))</f>
        <v>2.5</v>
      </c>
      <c r="AA57">
        <f>AA56+MIN(Z56,Data!$C$13*(Data!$C$18-Cells!AA56))-AY56</f>
        <v>2.5</v>
      </c>
      <c r="AB57">
        <f>AB56+Q56-MIN(AB56,Data!$D$13*(Data!$D$18-Cells!AC56))</f>
        <v>0</v>
      </c>
      <c r="AC57">
        <f>AC56+MIN(AB56,Data!$D$13*(Data!$D$18-Cells!AC56))-MIN(AC56,Data!$D$13*(Data!$D$18-Cells!AD56))</f>
        <v>0</v>
      </c>
      <c r="AD57">
        <f>AD56+MIN(AC56,Data!$D$13*(Data!$D$18-Cells!AD56))-MIN(AD56,Data!$D$13*(Data!$D$18-Cells!AE56))</f>
        <v>0</v>
      </c>
      <c r="AE57">
        <f>AE56+MIN(AD56,Data!$D$13*(Data!$D$18-Cells!AE56))-MIN(AE56,Data!$D$13*(Data!$D$18-Cells!AF56))</f>
        <v>0</v>
      </c>
      <c r="AF57">
        <f>AF56+MIN(AE56,Data!$D$13*(Data!$D$18-Cells!AF56))-MIN(AF56,Data!$D$13*(Data!$D$18-Cells!AG56))</f>
        <v>0</v>
      </c>
      <c r="AG57">
        <f>AG56+MIN(AF56,Data!$D$13*(Data!$D$18-Cells!AG56))-MIN(AG56,Data!$D$13*(Data!$D$18-Cells!AH56))</f>
        <v>0</v>
      </c>
      <c r="AH57">
        <f>AH56+MIN(AG56,Data!$D$13*(Data!$D$18-Cells!AH56))-MIN(AH56,Data!$D$13*(Data!$D$18-Cells!AI56))</f>
        <v>0</v>
      </c>
      <c r="AI57">
        <f>AI56+MIN(AH56,Data!$D$13*(Data!$D$18-Cells!AI56))-MIN(AI56,Data!$D$13*(Data!$D$18-Cells!AJ56))</f>
        <v>0</v>
      </c>
      <c r="AJ57">
        <f>AJ56+MIN(AI56,Data!$D$13*(Data!$D$18-Cells!AJ56))-MIN(AJ56,Data!$D$13*(Data!$D$18-Cells!AK56))</f>
        <v>0</v>
      </c>
      <c r="AK57">
        <f>AK56+MIN(AJ56,Data!$D$13*(Data!$D$18-Cells!AK56))-AZ56</f>
        <v>0</v>
      </c>
      <c r="AL57">
        <f>AL56+BA56-MIN(AL56,Data!$E$13*(Data!$E$18-Cells!AM56))</f>
        <v>2.5</v>
      </c>
      <c r="AM57">
        <f>AM56+MIN(AL56,Data!$E$13*(Data!$E$18-Cells!AM56))-MIN(AM56,Data!$E$13*(Data!$E$18-Cells!AN56))</f>
        <v>2.5</v>
      </c>
      <c r="AN57">
        <f>AN56+MIN(AM56,Data!$E$13*(Data!$E$18-Cells!AN56))-MIN(AN56,Data!$E$13*(Data!$E$18-Cells!AO56))</f>
        <v>2.5</v>
      </c>
      <c r="AO57">
        <f>AO56+MIN(AN56,Data!$E$13*(Data!$E$18-Cells!AO56))-MIN(AO56,Data!$E$13*(Data!$E$18-Cells!AP56))</f>
        <v>2.5</v>
      </c>
      <c r="AP57">
        <f>AP56+MIN(AO56,Data!$E$13*(Data!$E$18-Cells!AP56))-MIN(AP56,Data!$E$13*(Data!$E$18-Cells!AQ56))</f>
        <v>2.5</v>
      </c>
      <c r="AQ57">
        <f>AQ56+MIN(AP56,Data!$E$13*(Data!$E$18-Cells!AQ56))-MIN(AQ56,Data!$E$13*(Data!$E$18-Cells!AR56))</f>
        <v>2.5</v>
      </c>
      <c r="AR57">
        <f>AR56+MIN(AQ56,Data!$E$13*(Data!$E$18-Cells!AR56))-MIN(AR56,Data!$E$13*(Data!$E$18-Cells!AS56))</f>
        <v>2.5</v>
      </c>
      <c r="AS57">
        <f>AS56+MIN(AR56,Data!$E$13*(Data!$E$18-Cells!AS56))-MIN(AS56,Data!$E$13*(Data!$E$18-Cells!AT56))</f>
        <v>2.5</v>
      </c>
      <c r="AT57">
        <f>AT56+MIN(AS56,Data!$E$13*(Data!$E$18-Cells!AT56))-MIN(AT56,Data!$E$13*(Data!$E$18-Cells!AU56))</f>
        <v>2.5</v>
      </c>
      <c r="AU57">
        <f>AU56+MIN(AT56,Data!$E$13*(Data!$E$18-Cells!AU56))-MIN(AU56,Data!$E$13*(Data!$E$18-Cells!AW56))</f>
        <v>2.5</v>
      </c>
      <c r="AV57">
        <f>MIN(AA57,Data!$C$17)</f>
        <v>2.5</v>
      </c>
      <c r="AW57">
        <f>MIN(AK57,Data!$D$17)</f>
        <v>0</v>
      </c>
      <c r="AX57">
        <f>MIN(Data!$E$19*(Data!$E$18-AL57),Data!$E$17)</f>
        <v>2.5</v>
      </c>
      <c r="AY57">
        <f t="shared" si="9"/>
        <v>2.5</v>
      </c>
      <c r="AZ57">
        <f t="shared" si="10"/>
        <v>0</v>
      </c>
      <c r="BA57">
        <f t="shared" si="11"/>
        <v>2.5</v>
      </c>
      <c r="BB57">
        <f t="shared" si="4"/>
        <v>1500</v>
      </c>
      <c r="BC57">
        <f t="shared" si="5"/>
        <v>0</v>
      </c>
      <c r="BD57">
        <f t="shared" si="6"/>
        <v>1500</v>
      </c>
      <c r="BE57">
        <f>Data!$C$18-Cells!BB57/Data!$B$7*Data!$B$6/3600</f>
        <v>2.5</v>
      </c>
    </row>
    <row r="58" spans="1:57">
      <c r="A58">
        <f t="shared" si="8"/>
        <v>55</v>
      </c>
      <c r="B58">
        <f>B57+Data!$B$17-MIN(B57,Data!$B$13*(Data!$B$18-Cells!C57))</f>
        <v>16.500009563111263</v>
      </c>
      <c r="C58">
        <f>C57+MIN(B57,Data!$B$13*(Data!$B$18-Cells!C57))-MIN(C57,Data!$B$13*(Data!$B$18-Cells!D57))</f>
        <v>3.9999923129549018</v>
      </c>
      <c r="D58">
        <f>D57+MIN(C57,Data!$B$13*(Data!$B$18-Cells!D57))-MIN(D57,Data!$B$13*(Data!$B$18-Cells!E57))</f>
        <v>3.9999984393451768</v>
      </c>
      <c r="E58">
        <f>E57+MIN(D57,Data!$B$13*(Data!$B$18-Cells!E57))-MIN(E57,Data!$B$13*(Data!$B$18-Cells!F57))</f>
        <v>3.9999997291115506</v>
      </c>
      <c r="F58">
        <f>F57+MIN(E57,Data!$B$13*(Data!$B$18-Cells!F57))-MIN(F57,Data!$B$13*(Data!$B$18-Cells!G57))</f>
        <v>3.9999999606080792</v>
      </c>
      <c r="G58">
        <f>G57+MIN(F57,Data!$B$13*(Data!$B$18-Cells!G57))-MIN(G57,Data!$B$13*(Data!$B$18-Cells!H57))</f>
        <v>3.9999999953325585</v>
      </c>
      <c r="H58">
        <f>H57+MIN(G57,Data!$B$13*(Data!$B$18-Cells!H57))-MIN(H57,Data!$B$13*(Data!$B$18-Cells!I57))</f>
        <v>3.9999999995672511</v>
      </c>
      <c r="I58">
        <f>I57+MIN(H57,Data!$B$13*(Data!$B$18-Cells!I57))-MIN(I57,Data!$B$13*(Data!$B$18-Cells!J57))</f>
        <v>3.9999999999705551</v>
      </c>
      <c r="J58">
        <f>J57+MIN(I57,Data!$B$13*(Data!$B$18-Cells!J57))-MIN(J57,Data!$B$13*(Data!$B$18-Cells!K57))</f>
        <v>3.9999999999986926</v>
      </c>
      <c r="K58">
        <f>K57+MIN(J57,Data!$B$13*(Data!$B$18-Cells!K57))-MIN(K57,Data!$B$17)*L57</f>
        <v>3.9999999999999716</v>
      </c>
      <c r="L58">
        <f>MIN(1,N58/MAX(0.001,M58*(1-Data!$B$8)),O58/MAX(0.001,M58*Data!$B$8))</f>
        <v>0.83333333333333337</v>
      </c>
      <c r="M58">
        <f>MIN(K58,Data!$B$17)</f>
        <v>3</v>
      </c>
      <c r="N58">
        <f>MIN(Data!$C$17,Data!$C$19*(Data!$C$18-Cells!R58))</f>
        <v>2.5</v>
      </c>
      <c r="O58">
        <f>MIN(Data!$D$17,Data!$D$19*(Data!$D$18-Cells!AB58))</f>
        <v>0.5</v>
      </c>
      <c r="P58">
        <f>MIN(Data!$B$17,Cells!K58)*(1-Data!$B$8)*Cells!L58</f>
        <v>2.5</v>
      </c>
      <c r="Q58">
        <f>MIN(Data!$B$17,Cells!K58)*(Data!$B$8)*Cells!L58</f>
        <v>0</v>
      </c>
      <c r="R58">
        <f>R57+MIN(Data!$B$17,Cells!K57)*(1-Data!$B$8)*Cells!L57-MIN(R57,Data!$C$13*(Data!$C$18-Cells!S57))</f>
        <v>2.5</v>
      </c>
      <c r="S58">
        <f>S57+MIN(R57,Data!$C$13*(Data!$C$18-Cells!S57))-MIN(S57,Data!$C$13*(Data!$C$18-Cells!T57))</f>
        <v>2.5</v>
      </c>
      <c r="T58">
        <f>T57+MIN(S57,Data!$C$13*(Data!$C$18-Cells!T57))-MIN(T57,Data!$C$13*(Data!$C$18-Cells!U57))</f>
        <v>2.5</v>
      </c>
      <c r="U58">
        <f>U57+MIN(T57,Data!$C$13*(Data!$C$18-Cells!U57))-MIN(U57,Data!$C$13*(Data!$C$18-Cells!V57))</f>
        <v>2.5</v>
      </c>
      <c r="V58">
        <f>V57+MIN(U57,Data!$C$13*(Data!$C$18-Cells!V57))-MIN(V57,Data!$C$13*(Data!$C$18-Cells!W57))</f>
        <v>2.5</v>
      </c>
      <c r="W58">
        <f>W57+MIN(V57,Data!$C$13*(Data!$C$18-Cells!W57))-MIN(W57,Data!$C$13*(Data!$C$18-Cells!X57))</f>
        <v>2.5</v>
      </c>
      <c r="X58">
        <f>X57+MIN(W57,Data!$C$13*(Data!$C$18-Cells!X57))-MIN(X57,Data!$C$13*(Data!$C$18-Cells!Y57))</f>
        <v>2.5</v>
      </c>
      <c r="Y58">
        <f>Y57+MIN(X57,Data!$C$13*(Data!$C$18-Cells!Y57))-MIN(Y57,Data!$C$13*(Data!$C$18-Cells!Z57))</f>
        <v>2.5</v>
      </c>
      <c r="Z58">
        <f>Z57+MIN(Y57,Data!$C$13*(Data!$C$18-Cells!Z57))-MIN(Z57,Data!$C$13*(Data!$C$18-Cells!AA57))</f>
        <v>2.5</v>
      </c>
      <c r="AA58">
        <f>AA57+MIN(Z57,Data!$C$13*(Data!$C$18-Cells!AA57))-AY57</f>
        <v>2.5</v>
      </c>
      <c r="AB58">
        <f>AB57+Q57-MIN(AB57,Data!$D$13*(Data!$D$18-Cells!AC57))</f>
        <v>0</v>
      </c>
      <c r="AC58">
        <f>AC57+MIN(AB57,Data!$D$13*(Data!$D$18-Cells!AC57))-MIN(AC57,Data!$D$13*(Data!$D$18-Cells!AD57))</f>
        <v>0</v>
      </c>
      <c r="AD58">
        <f>AD57+MIN(AC57,Data!$D$13*(Data!$D$18-Cells!AD57))-MIN(AD57,Data!$D$13*(Data!$D$18-Cells!AE57))</f>
        <v>0</v>
      </c>
      <c r="AE58">
        <f>AE57+MIN(AD57,Data!$D$13*(Data!$D$18-Cells!AE57))-MIN(AE57,Data!$D$13*(Data!$D$18-Cells!AF57))</f>
        <v>0</v>
      </c>
      <c r="AF58">
        <f>AF57+MIN(AE57,Data!$D$13*(Data!$D$18-Cells!AF57))-MIN(AF57,Data!$D$13*(Data!$D$18-Cells!AG57))</f>
        <v>0</v>
      </c>
      <c r="AG58">
        <f>AG57+MIN(AF57,Data!$D$13*(Data!$D$18-Cells!AG57))-MIN(AG57,Data!$D$13*(Data!$D$18-Cells!AH57))</f>
        <v>0</v>
      </c>
      <c r="AH58">
        <f>AH57+MIN(AG57,Data!$D$13*(Data!$D$18-Cells!AH57))-MIN(AH57,Data!$D$13*(Data!$D$18-Cells!AI57))</f>
        <v>0</v>
      </c>
      <c r="AI58">
        <f>AI57+MIN(AH57,Data!$D$13*(Data!$D$18-Cells!AI57))-MIN(AI57,Data!$D$13*(Data!$D$18-Cells!AJ57))</f>
        <v>0</v>
      </c>
      <c r="AJ58">
        <f>AJ57+MIN(AI57,Data!$D$13*(Data!$D$18-Cells!AJ57))-MIN(AJ57,Data!$D$13*(Data!$D$18-Cells!AK57))</f>
        <v>0</v>
      </c>
      <c r="AK58">
        <f>AK57+MIN(AJ57,Data!$D$13*(Data!$D$18-Cells!AK57))-AZ57</f>
        <v>0</v>
      </c>
      <c r="AL58">
        <f>AL57+BA57-MIN(AL57,Data!$E$13*(Data!$E$18-Cells!AM57))</f>
        <v>2.5</v>
      </c>
      <c r="AM58">
        <f>AM57+MIN(AL57,Data!$E$13*(Data!$E$18-Cells!AM57))-MIN(AM57,Data!$E$13*(Data!$E$18-Cells!AN57))</f>
        <v>2.5</v>
      </c>
      <c r="AN58">
        <f>AN57+MIN(AM57,Data!$E$13*(Data!$E$18-Cells!AN57))-MIN(AN57,Data!$E$13*(Data!$E$18-Cells!AO57))</f>
        <v>2.5</v>
      </c>
      <c r="AO58">
        <f>AO57+MIN(AN57,Data!$E$13*(Data!$E$18-Cells!AO57))-MIN(AO57,Data!$E$13*(Data!$E$18-Cells!AP57))</f>
        <v>2.5</v>
      </c>
      <c r="AP58">
        <f>AP57+MIN(AO57,Data!$E$13*(Data!$E$18-Cells!AP57))-MIN(AP57,Data!$E$13*(Data!$E$18-Cells!AQ57))</f>
        <v>2.5</v>
      </c>
      <c r="AQ58">
        <f>AQ57+MIN(AP57,Data!$E$13*(Data!$E$18-Cells!AQ57))-MIN(AQ57,Data!$E$13*(Data!$E$18-Cells!AR57))</f>
        <v>2.5</v>
      </c>
      <c r="AR58">
        <f>AR57+MIN(AQ57,Data!$E$13*(Data!$E$18-Cells!AR57))-MIN(AR57,Data!$E$13*(Data!$E$18-Cells!AS57))</f>
        <v>2.5</v>
      </c>
      <c r="AS58">
        <f>AS57+MIN(AR57,Data!$E$13*(Data!$E$18-Cells!AS57))-MIN(AS57,Data!$E$13*(Data!$E$18-Cells!AT57))</f>
        <v>2.5</v>
      </c>
      <c r="AT58">
        <f>AT57+MIN(AS57,Data!$E$13*(Data!$E$18-Cells!AT57))-MIN(AT57,Data!$E$13*(Data!$E$18-Cells!AU57))</f>
        <v>2.5</v>
      </c>
      <c r="AU58">
        <f>AU57+MIN(AT57,Data!$E$13*(Data!$E$18-Cells!AU57))-MIN(AU57,Data!$E$13*(Data!$E$18-Cells!AW57))</f>
        <v>2.5</v>
      </c>
      <c r="AV58">
        <f>MIN(AA58,Data!$C$17)</f>
        <v>2.5</v>
      </c>
      <c r="AW58">
        <f>MIN(AK58,Data!$D$17)</f>
        <v>0</v>
      </c>
      <c r="AX58">
        <f>MIN(Data!$E$19*(Data!$E$18-AL58),Data!$E$17)</f>
        <v>2.5</v>
      </c>
      <c r="AY58">
        <f t="shared" si="9"/>
        <v>2.5</v>
      </c>
      <c r="AZ58">
        <f t="shared" si="10"/>
        <v>0</v>
      </c>
      <c r="BA58">
        <f t="shared" si="11"/>
        <v>2.5</v>
      </c>
      <c r="BB58">
        <f t="shared" si="4"/>
        <v>1500</v>
      </c>
      <c r="BC58">
        <f t="shared" si="5"/>
        <v>0</v>
      </c>
      <c r="BD58">
        <f t="shared" si="6"/>
        <v>1500</v>
      </c>
      <c r="BE58">
        <f>Data!$C$18-Cells!BB58/Data!$B$7*Data!$B$6/3600</f>
        <v>2.5</v>
      </c>
    </row>
    <row r="59" spans="1:57">
      <c r="A59">
        <f t="shared" si="8"/>
        <v>56</v>
      </c>
      <c r="B59">
        <f>B58+Data!$B$17-MIN(B58,Data!$B$13*(Data!$B$18-Cells!C58))</f>
        <v>17.000005719588714</v>
      </c>
      <c r="C59">
        <f>C58+MIN(B58,Data!$B$13*(Data!$B$18-Cells!C58))-MIN(C58,Data!$B$13*(Data!$B$18-Cells!D58))</f>
        <v>3.9999953761500393</v>
      </c>
      <c r="D59">
        <f>D58+MIN(C58,Data!$B$13*(Data!$B$18-Cells!D58))-MIN(D58,Data!$B$13*(Data!$B$18-Cells!E58))</f>
        <v>3.9999990842283637</v>
      </c>
      <c r="E59">
        <f>E58+MIN(D58,Data!$B$13*(Data!$B$18-Cells!E58))-MIN(E58,Data!$B$13*(Data!$B$18-Cells!F58))</f>
        <v>3.9999998448598149</v>
      </c>
      <c r="F59">
        <f>F58+MIN(E58,Data!$B$13*(Data!$B$18-Cells!F58))-MIN(F58,Data!$B$13*(Data!$B$18-Cells!G58))</f>
        <v>3.9999999779703188</v>
      </c>
      <c r="G59">
        <f>G58+MIN(F58,Data!$B$13*(Data!$B$18-Cells!G58))-MIN(G58,Data!$B$13*(Data!$B$18-Cells!H58))</f>
        <v>3.9999999974499048</v>
      </c>
      <c r="H59">
        <f>H58+MIN(G58,Data!$B$13*(Data!$B$18-Cells!H58))-MIN(H58,Data!$B$13*(Data!$B$18-Cells!I58))</f>
        <v>3.9999999997689031</v>
      </c>
      <c r="I59">
        <f>I58+MIN(H58,Data!$B$13*(Data!$B$18-Cells!I58))-MIN(I58,Data!$B$13*(Data!$B$18-Cells!J58))</f>
        <v>3.9999999999846239</v>
      </c>
      <c r="J59">
        <f>J58+MIN(I58,Data!$B$13*(Data!$B$18-Cells!J58))-MIN(J58,Data!$B$13*(Data!$B$18-Cells!K58))</f>
        <v>3.9999999999993321</v>
      </c>
      <c r="K59">
        <f>K58+MIN(J58,Data!$B$13*(Data!$B$18-Cells!K58))-MIN(K58,Data!$B$17)*L58</f>
        <v>3.9999999999999858</v>
      </c>
      <c r="L59">
        <f>MIN(1,N59/MAX(0.001,M59*(1-Data!$B$8)),O59/MAX(0.001,M59*Data!$B$8))</f>
        <v>0.83333333333333337</v>
      </c>
      <c r="M59">
        <f>MIN(K59,Data!$B$17)</f>
        <v>3</v>
      </c>
      <c r="N59">
        <f>MIN(Data!$C$17,Data!$C$19*(Data!$C$18-Cells!R59))</f>
        <v>2.5</v>
      </c>
      <c r="O59">
        <f>MIN(Data!$D$17,Data!$D$19*(Data!$D$18-Cells!AB59))</f>
        <v>0.5</v>
      </c>
      <c r="P59">
        <f>MIN(Data!$B$17,Cells!K59)*(1-Data!$B$8)*Cells!L59</f>
        <v>2.5</v>
      </c>
      <c r="Q59">
        <f>MIN(Data!$B$17,Cells!K59)*(Data!$B$8)*Cells!L59</f>
        <v>0</v>
      </c>
      <c r="R59">
        <f>R58+MIN(Data!$B$17,Cells!K58)*(1-Data!$B$8)*Cells!L58-MIN(R58,Data!$C$13*(Data!$C$18-Cells!S58))</f>
        <v>2.5</v>
      </c>
      <c r="S59">
        <f>S58+MIN(R58,Data!$C$13*(Data!$C$18-Cells!S58))-MIN(S58,Data!$C$13*(Data!$C$18-Cells!T58))</f>
        <v>2.5</v>
      </c>
      <c r="T59">
        <f>T58+MIN(S58,Data!$C$13*(Data!$C$18-Cells!T58))-MIN(T58,Data!$C$13*(Data!$C$18-Cells!U58))</f>
        <v>2.5</v>
      </c>
      <c r="U59">
        <f>U58+MIN(T58,Data!$C$13*(Data!$C$18-Cells!U58))-MIN(U58,Data!$C$13*(Data!$C$18-Cells!V58))</f>
        <v>2.5</v>
      </c>
      <c r="V59">
        <f>V58+MIN(U58,Data!$C$13*(Data!$C$18-Cells!V58))-MIN(V58,Data!$C$13*(Data!$C$18-Cells!W58))</f>
        <v>2.5</v>
      </c>
      <c r="W59">
        <f>W58+MIN(V58,Data!$C$13*(Data!$C$18-Cells!W58))-MIN(W58,Data!$C$13*(Data!$C$18-Cells!X58))</f>
        <v>2.5</v>
      </c>
      <c r="X59">
        <f>X58+MIN(W58,Data!$C$13*(Data!$C$18-Cells!X58))-MIN(X58,Data!$C$13*(Data!$C$18-Cells!Y58))</f>
        <v>2.5</v>
      </c>
      <c r="Y59">
        <f>Y58+MIN(X58,Data!$C$13*(Data!$C$18-Cells!Y58))-MIN(Y58,Data!$C$13*(Data!$C$18-Cells!Z58))</f>
        <v>2.5</v>
      </c>
      <c r="Z59">
        <f>Z58+MIN(Y58,Data!$C$13*(Data!$C$18-Cells!Z58))-MIN(Z58,Data!$C$13*(Data!$C$18-Cells!AA58))</f>
        <v>2.5</v>
      </c>
      <c r="AA59">
        <f>AA58+MIN(Z58,Data!$C$13*(Data!$C$18-Cells!AA58))-AY58</f>
        <v>2.5</v>
      </c>
      <c r="AB59">
        <f>AB58+Q58-MIN(AB58,Data!$D$13*(Data!$D$18-Cells!AC58))</f>
        <v>0</v>
      </c>
      <c r="AC59">
        <f>AC58+MIN(AB58,Data!$D$13*(Data!$D$18-Cells!AC58))-MIN(AC58,Data!$D$13*(Data!$D$18-Cells!AD58))</f>
        <v>0</v>
      </c>
      <c r="AD59">
        <f>AD58+MIN(AC58,Data!$D$13*(Data!$D$18-Cells!AD58))-MIN(AD58,Data!$D$13*(Data!$D$18-Cells!AE58))</f>
        <v>0</v>
      </c>
      <c r="AE59">
        <f>AE58+MIN(AD58,Data!$D$13*(Data!$D$18-Cells!AE58))-MIN(AE58,Data!$D$13*(Data!$D$18-Cells!AF58))</f>
        <v>0</v>
      </c>
      <c r="AF59">
        <f>AF58+MIN(AE58,Data!$D$13*(Data!$D$18-Cells!AF58))-MIN(AF58,Data!$D$13*(Data!$D$18-Cells!AG58))</f>
        <v>0</v>
      </c>
      <c r="AG59">
        <f>AG58+MIN(AF58,Data!$D$13*(Data!$D$18-Cells!AG58))-MIN(AG58,Data!$D$13*(Data!$D$18-Cells!AH58))</f>
        <v>0</v>
      </c>
      <c r="AH59">
        <f>AH58+MIN(AG58,Data!$D$13*(Data!$D$18-Cells!AH58))-MIN(AH58,Data!$D$13*(Data!$D$18-Cells!AI58))</f>
        <v>0</v>
      </c>
      <c r="AI59">
        <f>AI58+MIN(AH58,Data!$D$13*(Data!$D$18-Cells!AI58))-MIN(AI58,Data!$D$13*(Data!$D$18-Cells!AJ58))</f>
        <v>0</v>
      </c>
      <c r="AJ59">
        <f>AJ58+MIN(AI58,Data!$D$13*(Data!$D$18-Cells!AJ58))-MIN(AJ58,Data!$D$13*(Data!$D$18-Cells!AK58))</f>
        <v>0</v>
      </c>
      <c r="AK59">
        <f>AK58+MIN(AJ58,Data!$D$13*(Data!$D$18-Cells!AK58))-AZ58</f>
        <v>0</v>
      </c>
      <c r="AL59">
        <f>AL58+BA58-MIN(AL58,Data!$E$13*(Data!$E$18-Cells!AM58))</f>
        <v>2.5</v>
      </c>
      <c r="AM59">
        <f>AM58+MIN(AL58,Data!$E$13*(Data!$E$18-Cells!AM58))-MIN(AM58,Data!$E$13*(Data!$E$18-Cells!AN58))</f>
        <v>2.5</v>
      </c>
      <c r="AN59">
        <f>AN58+MIN(AM58,Data!$E$13*(Data!$E$18-Cells!AN58))-MIN(AN58,Data!$E$13*(Data!$E$18-Cells!AO58))</f>
        <v>2.5</v>
      </c>
      <c r="AO59">
        <f>AO58+MIN(AN58,Data!$E$13*(Data!$E$18-Cells!AO58))-MIN(AO58,Data!$E$13*(Data!$E$18-Cells!AP58))</f>
        <v>2.5</v>
      </c>
      <c r="AP59">
        <f>AP58+MIN(AO58,Data!$E$13*(Data!$E$18-Cells!AP58))-MIN(AP58,Data!$E$13*(Data!$E$18-Cells!AQ58))</f>
        <v>2.5</v>
      </c>
      <c r="AQ59">
        <f>AQ58+MIN(AP58,Data!$E$13*(Data!$E$18-Cells!AQ58))-MIN(AQ58,Data!$E$13*(Data!$E$18-Cells!AR58))</f>
        <v>2.5</v>
      </c>
      <c r="AR59">
        <f>AR58+MIN(AQ58,Data!$E$13*(Data!$E$18-Cells!AR58))-MIN(AR58,Data!$E$13*(Data!$E$18-Cells!AS58))</f>
        <v>2.5</v>
      </c>
      <c r="AS59">
        <f>AS58+MIN(AR58,Data!$E$13*(Data!$E$18-Cells!AS58))-MIN(AS58,Data!$E$13*(Data!$E$18-Cells!AT58))</f>
        <v>2.5</v>
      </c>
      <c r="AT59">
        <f>AT58+MIN(AS58,Data!$E$13*(Data!$E$18-Cells!AT58))-MIN(AT58,Data!$E$13*(Data!$E$18-Cells!AU58))</f>
        <v>2.5</v>
      </c>
      <c r="AU59">
        <f>AU58+MIN(AT58,Data!$E$13*(Data!$E$18-Cells!AU58))-MIN(AU58,Data!$E$13*(Data!$E$18-Cells!AW58))</f>
        <v>2.5</v>
      </c>
      <c r="AV59">
        <f>MIN(AA59,Data!$C$17)</f>
        <v>2.5</v>
      </c>
      <c r="AW59">
        <f>MIN(AK59,Data!$D$17)</f>
        <v>0</v>
      </c>
      <c r="AX59">
        <f>MIN(Data!$E$19*(Data!$E$18-AL59),Data!$E$17)</f>
        <v>2.5</v>
      </c>
      <c r="AY59">
        <f t="shared" si="9"/>
        <v>2.5</v>
      </c>
      <c r="AZ59">
        <f t="shared" si="10"/>
        <v>0</v>
      </c>
      <c r="BA59">
        <f t="shared" si="11"/>
        <v>2.5</v>
      </c>
      <c r="BB59">
        <f t="shared" si="4"/>
        <v>1500</v>
      </c>
      <c r="BC59">
        <f t="shared" si="5"/>
        <v>0</v>
      </c>
      <c r="BD59">
        <f t="shared" si="6"/>
        <v>1500</v>
      </c>
      <c r="BE59">
        <f>Data!$C$18-Cells!BB59/Data!$B$7*Data!$B$6/3600</f>
        <v>2.5</v>
      </c>
    </row>
    <row r="60" spans="1:57">
      <c r="A60">
        <f t="shared" si="8"/>
        <v>57</v>
      </c>
      <c r="B60">
        <f>B59+Data!$B$17-MIN(B59,Data!$B$13*(Data!$B$18-Cells!C59))</f>
        <v>17.500003407663733</v>
      </c>
      <c r="C60">
        <f>C59+MIN(B59,Data!$B$13*(Data!$B$18-Cells!C59))-MIN(C59,Data!$B$13*(Data!$B$18-Cells!D59))</f>
        <v>3.9999972301892015</v>
      </c>
      <c r="D60">
        <f>D59+MIN(C59,Data!$B$13*(Data!$B$18-Cells!D59))-MIN(D59,Data!$B$13*(Data!$B$18-Cells!E59))</f>
        <v>3.9999994645440893</v>
      </c>
      <c r="E60">
        <f>E59+MIN(D59,Data!$B$13*(Data!$B$18-Cells!E59))-MIN(E59,Data!$B$13*(Data!$B$18-Cells!F59))</f>
        <v>3.9999999114150668</v>
      </c>
      <c r="F60">
        <f>F59+MIN(E59,Data!$B$13*(Data!$B$18-Cells!F59))-MIN(F59,Data!$B$13*(Data!$B$18-Cells!G59))</f>
        <v>3.9999999877101118</v>
      </c>
      <c r="G60">
        <f>G59+MIN(F59,Data!$B$13*(Data!$B$18-Cells!G59))-MIN(G59,Data!$B$13*(Data!$B$18-Cells!H59))</f>
        <v>3.9999999986094039</v>
      </c>
      <c r="H60">
        <f>H59+MIN(G59,Data!$B$13*(Data!$B$18-Cells!H59))-MIN(H59,Data!$B$13*(Data!$B$18-Cells!I59))</f>
        <v>3.9999999998767635</v>
      </c>
      <c r="I60">
        <f>I59+MIN(H59,Data!$B$13*(Data!$B$18-Cells!I59))-MIN(I59,Data!$B$13*(Data!$B$18-Cells!J59))</f>
        <v>3.999999999991978</v>
      </c>
      <c r="J60">
        <f>J59+MIN(I59,Data!$B$13*(Data!$B$18-Cells!J59))-MIN(J59,Data!$B$13*(Data!$B$18-Cells!K59))</f>
        <v>3.9999999999996589</v>
      </c>
      <c r="K60">
        <f>K59+MIN(J59,Data!$B$13*(Data!$B$18-Cells!K59))-MIN(K59,Data!$B$17)*L59</f>
        <v>3.9999999999999929</v>
      </c>
      <c r="L60">
        <f>MIN(1,N60/MAX(0.001,M60*(1-Data!$B$8)),O60/MAX(0.001,M60*Data!$B$8))</f>
        <v>0.83333333333333337</v>
      </c>
      <c r="M60">
        <f>MIN(K60,Data!$B$17)</f>
        <v>3</v>
      </c>
      <c r="N60">
        <f>MIN(Data!$C$17,Data!$C$19*(Data!$C$18-Cells!R60))</f>
        <v>2.5</v>
      </c>
      <c r="O60">
        <f>MIN(Data!$D$17,Data!$D$19*(Data!$D$18-Cells!AB60))</f>
        <v>0.5</v>
      </c>
      <c r="P60">
        <f>MIN(Data!$B$17,Cells!K60)*(1-Data!$B$8)*Cells!L60</f>
        <v>2.5</v>
      </c>
      <c r="Q60">
        <f>MIN(Data!$B$17,Cells!K60)*(Data!$B$8)*Cells!L60</f>
        <v>0</v>
      </c>
      <c r="R60">
        <f>R59+MIN(Data!$B$17,Cells!K59)*(1-Data!$B$8)*Cells!L59-MIN(R59,Data!$C$13*(Data!$C$18-Cells!S59))</f>
        <v>2.5</v>
      </c>
      <c r="S60">
        <f>S59+MIN(R59,Data!$C$13*(Data!$C$18-Cells!S59))-MIN(S59,Data!$C$13*(Data!$C$18-Cells!T59))</f>
        <v>2.5</v>
      </c>
      <c r="T60">
        <f>T59+MIN(S59,Data!$C$13*(Data!$C$18-Cells!T59))-MIN(T59,Data!$C$13*(Data!$C$18-Cells!U59))</f>
        <v>2.5</v>
      </c>
      <c r="U60">
        <f>U59+MIN(T59,Data!$C$13*(Data!$C$18-Cells!U59))-MIN(U59,Data!$C$13*(Data!$C$18-Cells!V59))</f>
        <v>2.5</v>
      </c>
      <c r="V60">
        <f>V59+MIN(U59,Data!$C$13*(Data!$C$18-Cells!V59))-MIN(V59,Data!$C$13*(Data!$C$18-Cells!W59))</f>
        <v>2.5</v>
      </c>
      <c r="W60">
        <f>W59+MIN(V59,Data!$C$13*(Data!$C$18-Cells!W59))-MIN(W59,Data!$C$13*(Data!$C$18-Cells!X59))</f>
        <v>2.5</v>
      </c>
      <c r="X60">
        <f>X59+MIN(W59,Data!$C$13*(Data!$C$18-Cells!X59))-MIN(X59,Data!$C$13*(Data!$C$18-Cells!Y59))</f>
        <v>2.5</v>
      </c>
      <c r="Y60">
        <f>Y59+MIN(X59,Data!$C$13*(Data!$C$18-Cells!Y59))-MIN(Y59,Data!$C$13*(Data!$C$18-Cells!Z59))</f>
        <v>2.5</v>
      </c>
      <c r="Z60">
        <f>Z59+MIN(Y59,Data!$C$13*(Data!$C$18-Cells!Z59))-MIN(Z59,Data!$C$13*(Data!$C$18-Cells!AA59))</f>
        <v>2.5</v>
      </c>
      <c r="AA60">
        <f>AA59+MIN(Z59,Data!$C$13*(Data!$C$18-Cells!AA59))-AY59</f>
        <v>2.5</v>
      </c>
      <c r="AB60">
        <f>AB59+Q59-MIN(AB59,Data!$D$13*(Data!$D$18-Cells!AC59))</f>
        <v>0</v>
      </c>
      <c r="AC60">
        <f>AC59+MIN(AB59,Data!$D$13*(Data!$D$18-Cells!AC59))-MIN(AC59,Data!$D$13*(Data!$D$18-Cells!AD59))</f>
        <v>0</v>
      </c>
      <c r="AD60">
        <f>AD59+MIN(AC59,Data!$D$13*(Data!$D$18-Cells!AD59))-MIN(AD59,Data!$D$13*(Data!$D$18-Cells!AE59))</f>
        <v>0</v>
      </c>
      <c r="AE60">
        <f>AE59+MIN(AD59,Data!$D$13*(Data!$D$18-Cells!AE59))-MIN(AE59,Data!$D$13*(Data!$D$18-Cells!AF59))</f>
        <v>0</v>
      </c>
      <c r="AF60">
        <f>AF59+MIN(AE59,Data!$D$13*(Data!$D$18-Cells!AF59))-MIN(AF59,Data!$D$13*(Data!$D$18-Cells!AG59))</f>
        <v>0</v>
      </c>
      <c r="AG60">
        <f>AG59+MIN(AF59,Data!$D$13*(Data!$D$18-Cells!AG59))-MIN(AG59,Data!$D$13*(Data!$D$18-Cells!AH59))</f>
        <v>0</v>
      </c>
      <c r="AH60">
        <f>AH59+MIN(AG59,Data!$D$13*(Data!$D$18-Cells!AH59))-MIN(AH59,Data!$D$13*(Data!$D$18-Cells!AI59))</f>
        <v>0</v>
      </c>
      <c r="AI60">
        <f>AI59+MIN(AH59,Data!$D$13*(Data!$D$18-Cells!AI59))-MIN(AI59,Data!$D$13*(Data!$D$18-Cells!AJ59))</f>
        <v>0</v>
      </c>
      <c r="AJ60">
        <f>AJ59+MIN(AI59,Data!$D$13*(Data!$D$18-Cells!AJ59))-MIN(AJ59,Data!$D$13*(Data!$D$18-Cells!AK59))</f>
        <v>0</v>
      </c>
      <c r="AK60">
        <f>AK59+MIN(AJ59,Data!$D$13*(Data!$D$18-Cells!AK59))-AZ59</f>
        <v>0</v>
      </c>
      <c r="AL60">
        <f>AL59+BA59-MIN(AL59,Data!$E$13*(Data!$E$18-Cells!AM59))</f>
        <v>2.5</v>
      </c>
      <c r="AM60">
        <f>AM59+MIN(AL59,Data!$E$13*(Data!$E$18-Cells!AM59))-MIN(AM59,Data!$E$13*(Data!$E$18-Cells!AN59))</f>
        <v>2.5</v>
      </c>
      <c r="AN60">
        <f>AN59+MIN(AM59,Data!$E$13*(Data!$E$18-Cells!AN59))-MIN(AN59,Data!$E$13*(Data!$E$18-Cells!AO59))</f>
        <v>2.5</v>
      </c>
      <c r="AO60">
        <f>AO59+MIN(AN59,Data!$E$13*(Data!$E$18-Cells!AO59))-MIN(AO59,Data!$E$13*(Data!$E$18-Cells!AP59))</f>
        <v>2.5</v>
      </c>
      <c r="AP60">
        <f>AP59+MIN(AO59,Data!$E$13*(Data!$E$18-Cells!AP59))-MIN(AP59,Data!$E$13*(Data!$E$18-Cells!AQ59))</f>
        <v>2.5</v>
      </c>
      <c r="AQ60">
        <f>AQ59+MIN(AP59,Data!$E$13*(Data!$E$18-Cells!AQ59))-MIN(AQ59,Data!$E$13*(Data!$E$18-Cells!AR59))</f>
        <v>2.5</v>
      </c>
      <c r="AR60">
        <f>AR59+MIN(AQ59,Data!$E$13*(Data!$E$18-Cells!AR59))-MIN(AR59,Data!$E$13*(Data!$E$18-Cells!AS59))</f>
        <v>2.5</v>
      </c>
      <c r="AS60">
        <f>AS59+MIN(AR59,Data!$E$13*(Data!$E$18-Cells!AS59))-MIN(AS59,Data!$E$13*(Data!$E$18-Cells!AT59))</f>
        <v>2.5</v>
      </c>
      <c r="AT60">
        <f>AT59+MIN(AS59,Data!$E$13*(Data!$E$18-Cells!AT59))-MIN(AT59,Data!$E$13*(Data!$E$18-Cells!AU59))</f>
        <v>2.5</v>
      </c>
      <c r="AU60">
        <f>AU59+MIN(AT59,Data!$E$13*(Data!$E$18-Cells!AU59))-MIN(AU59,Data!$E$13*(Data!$E$18-Cells!AW59))</f>
        <v>2.5</v>
      </c>
      <c r="AV60">
        <f>MIN(AA60,Data!$C$17)</f>
        <v>2.5</v>
      </c>
      <c r="AW60">
        <f>MIN(AK60,Data!$D$17)</f>
        <v>0</v>
      </c>
      <c r="AX60">
        <f>MIN(Data!$E$19*(Data!$E$18-AL60),Data!$E$17)</f>
        <v>2.5</v>
      </c>
      <c r="AY60">
        <f t="shared" si="9"/>
        <v>2.5</v>
      </c>
      <c r="AZ60">
        <f t="shared" si="10"/>
        <v>0</v>
      </c>
      <c r="BA60">
        <f t="shared" si="11"/>
        <v>2.5</v>
      </c>
      <c r="BB60">
        <f t="shared" si="4"/>
        <v>1500</v>
      </c>
      <c r="BC60">
        <f t="shared" si="5"/>
        <v>0</v>
      </c>
      <c r="BD60">
        <f t="shared" si="6"/>
        <v>1500</v>
      </c>
      <c r="BE60">
        <f>Data!$C$18-Cells!BB60/Data!$B$7*Data!$B$6/3600</f>
        <v>2.5</v>
      </c>
    </row>
    <row r="61" spans="1:57">
      <c r="A61">
        <f t="shared" si="8"/>
        <v>58</v>
      </c>
      <c r="B61">
        <f>B60+Data!$B$17-MIN(B60,Data!$B$13*(Data!$B$18-Cells!C60))</f>
        <v>18.000002022758334</v>
      </c>
      <c r="C61">
        <f>C60+MIN(B60,Data!$B$13*(Data!$B$18-Cells!C60))-MIN(C60,Data!$B$13*(Data!$B$18-Cells!D60))</f>
        <v>3.9999983473666454</v>
      </c>
      <c r="D61">
        <f>D60+MIN(C60,Data!$B$13*(Data!$B$18-Cells!D60))-MIN(D60,Data!$B$13*(Data!$B$18-Cells!E60))</f>
        <v>3.9999996879795781</v>
      </c>
      <c r="E61">
        <f>E60+MIN(D60,Data!$B$13*(Data!$B$18-Cells!E60))-MIN(E60,Data!$B$13*(Data!$B$18-Cells!F60))</f>
        <v>3.9999999495625893</v>
      </c>
      <c r="F61">
        <f>F60+MIN(E60,Data!$B$13*(Data!$B$18-Cells!F60))-MIN(F60,Data!$B$13*(Data!$B$18-Cells!G60))</f>
        <v>3.9999999931597578</v>
      </c>
      <c r="G61">
        <f>G60+MIN(F60,Data!$B$13*(Data!$B$18-Cells!G60))-MIN(G60,Data!$B$13*(Data!$B$18-Cells!H60))</f>
        <v>3.9999999992430837</v>
      </c>
      <c r="H61">
        <f>H60+MIN(G60,Data!$B$13*(Data!$B$18-Cells!H60))-MIN(H60,Data!$B$13*(Data!$B$18-Cells!I60))</f>
        <v>3.9999999999343707</v>
      </c>
      <c r="I61">
        <f>I60+MIN(H60,Data!$B$13*(Data!$B$18-Cells!I60))-MIN(I60,Data!$B$13*(Data!$B$18-Cells!J60))</f>
        <v>3.9999999999958185</v>
      </c>
      <c r="J61">
        <f>J60+MIN(I60,Data!$B$13*(Data!$B$18-Cells!J60))-MIN(J60,Data!$B$13*(Data!$B$18-Cells!K60))</f>
        <v>3.9999999999998259</v>
      </c>
      <c r="K61">
        <f>K60+MIN(J60,Data!$B$13*(Data!$B$18-Cells!K60))-MIN(K60,Data!$B$17)*L60</f>
        <v>3.9999999999999964</v>
      </c>
      <c r="L61">
        <f>MIN(1,N61/MAX(0.001,M61*(1-Data!$B$8)),O61/MAX(0.001,M61*Data!$B$8))</f>
        <v>0.83333333333333337</v>
      </c>
      <c r="M61">
        <f>MIN(K61,Data!$B$17)</f>
        <v>3</v>
      </c>
      <c r="N61">
        <f>MIN(Data!$C$17,Data!$C$19*(Data!$C$18-Cells!R61))</f>
        <v>2.5</v>
      </c>
      <c r="O61">
        <f>MIN(Data!$D$17,Data!$D$19*(Data!$D$18-Cells!AB61))</f>
        <v>0.5</v>
      </c>
      <c r="P61">
        <f>MIN(Data!$B$17,Cells!K61)*(1-Data!$B$8)*Cells!L61</f>
        <v>2.5</v>
      </c>
      <c r="Q61">
        <f>MIN(Data!$B$17,Cells!K61)*(Data!$B$8)*Cells!L61</f>
        <v>0</v>
      </c>
      <c r="R61">
        <f>R60+MIN(Data!$B$17,Cells!K60)*(1-Data!$B$8)*Cells!L60-MIN(R60,Data!$C$13*(Data!$C$18-Cells!S60))</f>
        <v>2.5</v>
      </c>
      <c r="S61">
        <f>S60+MIN(R60,Data!$C$13*(Data!$C$18-Cells!S60))-MIN(S60,Data!$C$13*(Data!$C$18-Cells!T60))</f>
        <v>2.5</v>
      </c>
      <c r="T61">
        <f>T60+MIN(S60,Data!$C$13*(Data!$C$18-Cells!T60))-MIN(T60,Data!$C$13*(Data!$C$18-Cells!U60))</f>
        <v>2.5</v>
      </c>
      <c r="U61">
        <f>U60+MIN(T60,Data!$C$13*(Data!$C$18-Cells!U60))-MIN(U60,Data!$C$13*(Data!$C$18-Cells!V60))</f>
        <v>2.5</v>
      </c>
      <c r="V61">
        <f>V60+MIN(U60,Data!$C$13*(Data!$C$18-Cells!V60))-MIN(V60,Data!$C$13*(Data!$C$18-Cells!W60))</f>
        <v>2.5</v>
      </c>
      <c r="W61">
        <f>W60+MIN(V60,Data!$C$13*(Data!$C$18-Cells!W60))-MIN(W60,Data!$C$13*(Data!$C$18-Cells!X60))</f>
        <v>2.5</v>
      </c>
      <c r="X61">
        <f>X60+MIN(W60,Data!$C$13*(Data!$C$18-Cells!X60))-MIN(X60,Data!$C$13*(Data!$C$18-Cells!Y60))</f>
        <v>2.5</v>
      </c>
      <c r="Y61">
        <f>Y60+MIN(X60,Data!$C$13*(Data!$C$18-Cells!Y60))-MIN(Y60,Data!$C$13*(Data!$C$18-Cells!Z60))</f>
        <v>2.5</v>
      </c>
      <c r="Z61">
        <f>Z60+MIN(Y60,Data!$C$13*(Data!$C$18-Cells!Z60))-MIN(Z60,Data!$C$13*(Data!$C$18-Cells!AA60))</f>
        <v>2.5</v>
      </c>
      <c r="AA61">
        <f>AA60+MIN(Z60,Data!$C$13*(Data!$C$18-Cells!AA60))-AY60</f>
        <v>2.5</v>
      </c>
      <c r="AB61">
        <f>AB60+Q60-MIN(AB60,Data!$D$13*(Data!$D$18-Cells!AC60))</f>
        <v>0</v>
      </c>
      <c r="AC61">
        <f>AC60+MIN(AB60,Data!$D$13*(Data!$D$18-Cells!AC60))-MIN(AC60,Data!$D$13*(Data!$D$18-Cells!AD60))</f>
        <v>0</v>
      </c>
      <c r="AD61">
        <f>AD60+MIN(AC60,Data!$D$13*(Data!$D$18-Cells!AD60))-MIN(AD60,Data!$D$13*(Data!$D$18-Cells!AE60))</f>
        <v>0</v>
      </c>
      <c r="AE61">
        <f>AE60+MIN(AD60,Data!$D$13*(Data!$D$18-Cells!AE60))-MIN(AE60,Data!$D$13*(Data!$D$18-Cells!AF60))</f>
        <v>0</v>
      </c>
      <c r="AF61">
        <f>AF60+MIN(AE60,Data!$D$13*(Data!$D$18-Cells!AF60))-MIN(AF60,Data!$D$13*(Data!$D$18-Cells!AG60))</f>
        <v>0</v>
      </c>
      <c r="AG61">
        <f>AG60+MIN(AF60,Data!$D$13*(Data!$D$18-Cells!AG60))-MIN(AG60,Data!$D$13*(Data!$D$18-Cells!AH60))</f>
        <v>0</v>
      </c>
      <c r="AH61">
        <f>AH60+MIN(AG60,Data!$D$13*(Data!$D$18-Cells!AH60))-MIN(AH60,Data!$D$13*(Data!$D$18-Cells!AI60))</f>
        <v>0</v>
      </c>
      <c r="AI61">
        <f>AI60+MIN(AH60,Data!$D$13*(Data!$D$18-Cells!AI60))-MIN(AI60,Data!$D$13*(Data!$D$18-Cells!AJ60))</f>
        <v>0</v>
      </c>
      <c r="AJ61">
        <f>AJ60+MIN(AI60,Data!$D$13*(Data!$D$18-Cells!AJ60))-MIN(AJ60,Data!$D$13*(Data!$D$18-Cells!AK60))</f>
        <v>0</v>
      </c>
      <c r="AK61">
        <f>AK60+MIN(AJ60,Data!$D$13*(Data!$D$18-Cells!AK60))-AZ60</f>
        <v>0</v>
      </c>
      <c r="AL61">
        <f>AL60+BA60-MIN(AL60,Data!$E$13*(Data!$E$18-Cells!AM60))</f>
        <v>2.5</v>
      </c>
      <c r="AM61">
        <f>AM60+MIN(AL60,Data!$E$13*(Data!$E$18-Cells!AM60))-MIN(AM60,Data!$E$13*(Data!$E$18-Cells!AN60))</f>
        <v>2.5</v>
      </c>
      <c r="AN61">
        <f>AN60+MIN(AM60,Data!$E$13*(Data!$E$18-Cells!AN60))-MIN(AN60,Data!$E$13*(Data!$E$18-Cells!AO60))</f>
        <v>2.5</v>
      </c>
      <c r="AO61">
        <f>AO60+MIN(AN60,Data!$E$13*(Data!$E$18-Cells!AO60))-MIN(AO60,Data!$E$13*(Data!$E$18-Cells!AP60))</f>
        <v>2.5</v>
      </c>
      <c r="AP61">
        <f>AP60+MIN(AO60,Data!$E$13*(Data!$E$18-Cells!AP60))-MIN(AP60,Data!$E$13*(Data!$E$18-Cells!AQ60))</f>
        <v>2.5</v>
      </c>
      <c r="AQ61">
        <f>AQ60+MIN(AP60,Data!$E$13*(Data!$E$18-Cells!AQ60))-MIN(AQ60,Data!$E$13*(Data!$E$18-Cells!AR60))</f>
        <v>2.5</v>
      </c>
      <c r="AR61">
        <f>AR60+MIN(AQ60,Data!$E$13*(Data!$E$18-Cells!AR60))-MIN(AR60,Data!$E$13*(Data!$E$18-Cells!AS60))</f>
        <v>2.5</v>
      </c>
      <c r="AS61">
        <f>AS60+MIN(AR60,Data!$E$13*(Data!$E$18-Cells!AS60))-MIN(AS60,Data!$E$13*(Data!$E$18-Cells!AT60))</f>
        <v>2.5</v>
      </c>
      <c r="AT61">
        <f>AT60+MIN(AS60,Data!$E$13*(Data!$E$18-Cells!AT60))-MIN(AT60,Data!$E$13*(Data!$E$18-Cells!AU60))</f>
        <v>2.5</v>
      </c>
      <c r="AU61">
        <f>AU60+MIN(AT60,Data!$E$13*(Data!$E$18-Cells!AU60))-MIN(AU60,Data!$E$13*(Data!$E$18-Cells!AW60))</f>
        <v>2.5</v>
      </c>
      <c r="AV61">
        <f>MIN(AA61,Data!$C$17)</f>
        <v>2.5</v>
      </c>
      <c r="AW61">
        <f>MIN(AK61,Data!$D$17)</f>
        <v>0</v>
      </c>
      <c r="AX61">
        <f>MIN(Data!$E$19*(Data!$E$18-AL61),Data!$E$17)</f>
        <v>2.5</v>
      </c>
      <c r="AY61">
        <f t="shared" si="9"/>
        <v>2.5</v>
      </c>
      <c r="AZ61">
        <f t="shared" si="10"/>
        <v>0</v>
      </c>
      <c r="BA61">
        <f t="shared" si="11"/>
        <v>2.5</v>
      </c>
      <c r="BB61">
        <f t="shared" si="4"/>
        <v>1500</v>
      </c>
      <c r="BC61">
        <f t="shared" si="5"/>
        <v>0</v>
      </c>
      <c r="BD61">
        <f t="shared" si="6"/>
        <v>1500</v>
      </c>
      <c r="BE61">
        <f>Data!$C$18-Cells!BB61/Data!$B$7*Data!$B$6/3600</f>
        <v>2.5</v>
      </c>
    </row>
    <row r="62" spans="1:57">
      <c r="A62">
        <f t="shared" si="8"/>
        <v>59</v>
      </c>
      <c r="B62">
        <f>B61+Data!$B$17-MIN(B61,Data!$B$13*(Data!$B$18-Cells!C61))</f>
        <v>18.500001196441659</v>
      </c>
      <c r="C62">
        <f>C61+MIN(B61,Data!$B$13*(Data!$B$18-Cells!C61))-MIN(C61,Data!$B$13*(Data!$B$18-Cells!D61))</f>
        <v>3.9999990176731117</v>
      </c>
      <c r="D62">
        <f>D61+MIN(C61,Data!$B$13*(Data!$B$18-Cells!D61))-MIN(D61,Data!$B$13*(Data!$B$18-Cells!E61))</f>
        <v>3.9999998187710837</v>
      </c>
      <c r="E62">
        <f>E61+MIN(D61,Data!$B$13*(Data!$B$18-Cells!E61))-MIN(E61,Data!$B$13*(Data!$B$18-Cells!F61))</f>
        <v>3.9999999713611736</v>
      </c>
      <c r="F62">
        <f>F61+MIN(E61,Data!$B$13*(Data!$B$18-Cells!F61))-MIN(F61,Data!$B$13*(Data!$B$18-Cells!G61))</f>
        <v>3.9999999962014208</v>
      </c>
      <c r="G62">
        <f>G61+MIN(F61,Data!$B$13*(Data!$B$18-Cells!G61))-MIN(G61,Data!$B$13*(Data!$B$18-Cells!H61))</f>
        <v>3.9999999995887272</v>
      </c>
      <c r="H62">
        <f>H61+MIN(G61,Data!$B$13*(Data!$B$18-Cells!H61))-MIN(H61,Data!$B$13*(Data!$B$18-Cells!I61))</f>
        <v>3.9999999999650946</v>
      </c>
      <c r="I62">
        <f>I61+MIN(H61,Data!$B$13*(Data!$B$18-Cells!I61))-MIN(I61,Data!$B$13*(Data!$B$18-Cells!J61))</f>
        <v>3.9999999999978222</v>
      </c>
      <c r="J62">
        <f>J61+MIN(I61,Data!$B$13*(Data!$B$18-Cells!J61))-MIN(J61,Data!$B$13*(Data!$B$18-Cells!K61))</f>
        <v>3.9999999999999112</v>
      </c>
      <c r="K62">
        <f>K61+MIN(J61,Data!$B$13*(Data!$B$18-Cells!K61))-MIN(K61,Data!$B$17)*L61</f>
        <v>3.9999999999999982</v>
      </c>
      <c r="L62">
        <f>MIN(1,N62/MAX(0.001,M62*(1-Data!$B$8)),O62/MAX(0.001,M62*Data!$B$8))</f>
        <v>0.83333333333333337</v>
      </c>
      <c r="M62">
        <f>MIN(K62,Data!$B$17)</f>
        <v>3</v>
      </c>
      <c r="N62">
        <f>MIN(Data!$C$17,Data!$C$19*(Data!$C$18-Cells!R62))</f>
        <v>2.5</v>
      </c>
      <c r="O62">
        <f>MIN(Data!$D$17,Data!$D$19*(Data!$D$18-Cells!AB62))</f>
        <v>0.5</v>
      </c>
      <c r="P62">
        <f>MIN(Data!$B$17,Cells!K62)*(1-Data!$B$8)*Cells!L62</f>
        <v>2.5</v>
      </c>
      <c r="Q62">
        <f>MIN(Data!$B$17,Cells!K62)*(Data!$B$8)*Cells!L62</f>
        <v>0</v>
      </c>
      <c r="R62">
        <f>R61+MIN(Data!$B$17,Cells!K61)*(1-Data!$B$8)*Cells!L61-MIN(R61,Data!$C$13*(Data!$C$18-Cells!S61))</f>
        <v>2.5</v>
      </c>
      <c r="S62">
        <f>S61+MIN(R61,Data!$C$13*(Data!$C$18-Cells!S61))-MIN(S61,Data!$C$13*(Data!$C$18-Cells!T61))</f>
        <v>2.5</v>
      </c>
      <c r="T62">
        <f>T61+MIN(S61,Data!$C$13*(Data!$C$18-Cells!T61))-MIN(T61,Data!$C$13*(Data!$C$18-Cells!U61))</f>
        <v>2.5</v>
      </c>
      <c r="U62">
        <f>U61+MIN(T61,Data!$C$13*(Data!$C$18-Cells!U61))-MIN(U61,Data!$C$13*(Data!$C$18-Cells!V61))</f>
        <v>2.5</v>
      </c>
      <c r="V62">
        <f>V61+MIN(U61,Data!$C$13*(Data!$C$18-Cells!V61))-MIN(V61,Data!$C$13*(Data!$C$18-Cells!W61))</f>
        <v>2.5</v>
      </c>
      <c r="W62">
        <f>W61+MIN(V61,Data!$C$13*(Data!$C$18-Cells!W61))-MIN(W61,Data!$C$13*(Data!$C$18-Cells!X61))</f>
        <v>2.5</v>
      </c>
      <c r="X62">
        <f>X61+MIN(W61,Data!$C$13*(Data!$C$18-Cells!X61))-MIN(X61,Data!$C$13*(Data!$C$18-Cells!Y61))</f>
        <v>2.5</v>
      </c>
      <c r="Y62">
        <f>Y61+MIN(X61,Data!$C$13*(Data!$C$18-Cells!Y61))-MIN(Y61,Data!$C$13*(Data!$C$18-Cells!Z61))</f>
        <v>2.5</v>
      </c>
      <c r="Z62">
        <f>Z61+MIN(Y61,Data!$C$13*(Data!$C$18-Cells!Z61))-MIN(Z61,Data!$C$13*(Data!$C$18-Cells!AA61))</f>
        <v>2.5</v>
      </c>
      <c r="AA62">
        <f>AA61+MIN(Z61,Data!$C$13*(Data!$C$18-Cells!AA61))-AY61</f>
        <v>2.5</v>
      </c>
      <c r="AB62">
        <f>AB61+Q61-MIN(AB61,Data!$D$13*(Data!$D$18-Cells!AC61))</f>
        <v>0</v>
      </c>
      <c r="AC62">
        <f>AC61+MIN(AB61,Data!$D$13*(Data!$D$18-Cells!AC61))-MIN(AC61,Data!$D$13*(Data!$D$18-Cells!AD61))</f>
        <v>0</v>
      </c>
      <c r="AD62">
        <f>AD61+MIN(AC61,Data!$D$13*(Data!$D$18-Cells!AD61))-MIN(AD61,Data!$D$13*(Data!$D$18-Cells!AE61))</f>
        <v>0</v>
      </c>
      <c r="AE62">
        <f>AE61+MIN(AD61,Data!$D$13*(Data!$D$18-Cells!AE61))-MIN(AE61,Data!$D$13*(Data!$D$18-Cells!AF61))</f>
        <v>0</v>
      </c>
      <c r="AF62">
        <f>AF61+MIN(AE61,Data!$D$13*(Data!$D$18-Cells!AF61))-MIN(AF61,Data!$D$13*(Data!$D$18-Cells!AG61))</f>
        <v>0</v>
      </c>
      <c r="AG62">
        <f>AG61+MIN(AF61,Data!$D$13*(Data!$D$18-Cells!AG61))-MIN(AG61,Data!$D$13*(Data!$D$18-Cells!AH61))</f>
        <v>0</v>
      </c>
      <c r="AH62">
        <f>AH61+MIN(AG61,Data!$D$13*(Data!$D$18-Cells!AH61))-MIN(AH61,Data!$D$13*(Data!$D$18-Cells!AI61))</f>
        <v>0</v>
      </c>
      <c r="AI62">
        <f>AI61+MIN(AH61,Data!$D$13*(Data!$D$18-Cells!AI61))-MIN(AI61,Data!$D$13*(Data!$D$18-Cells!AJ61))</f>
        <v>0</v>
      </c>
      <c r="AJ62">
        <f>AJ61+MIN(AI61,Data!$D$13*(Data!$D$18-Cells!AJ61))-MIN(AJ61,Data!$D$13*(Data!$D$18-Cells!AK61))</f>
        <v>0</v>
      </c>
      <c r="AK62">
        <f>AK61+MIN(AJ61,Data!$D$13*(Data!$D$18-Cells!AK61))-AZ61</f>
        <v>0</v>
      </c>
      <c r="AL62">
        <f>AL61+BA61-MIN(AL61,Data!$E$13*(Data!$E$18-Cells!AM61))</f>
        <v>2.5</v>
      </c>
      <c r="AM62">
        <f>AM61+MIN(AL61,Data!$E$13*(Data!$E$18-Cells!AM61))-MIN(AM61,Data!$E$13*(Data!$E$18-Cells!AN61))</f>
        <v>2.5</v>
      </c>
      <c r="AN62">
        <f>AN61+MIN(AM61,Data!$E$13*(Data!$E$18-Cells!AN61))-MIN(AN61,Data!$E$13*(Data!$E$18-Cells!AO61))</f>
        <v>2.5</v>
      </c>
      <c r="AO62">
        <f>AO61+MIN(AN61,Data!$E$13*(Data!$E$18-Cells!AO61))-MIN(AO61,Data!$E$13*(Data!$E$18-Cells!AP61))</f>
        <v>2.5</v>
      </c>
      <c r="AP62">
        <f>AP61+MIN(AO61,Data!$E$13*(Data!$E$18-Cells!AP61))-MIN(AP61,Data!$E$13*(Data!$E$18-Cells!AQ61))</f>
        <v>2.5</v>
      </c>
      <c r="AQ62">
        <f>AQ61+MIN(AP61,Data!$E$13*(Data!$E$18-Cells!AQ61))-MIN(AQ61,Data!$E$13*(Data!$E$18-Cells!AR61))</f>
        <v>2.5</v>
      </c>
      <c r="AR62">
        <f>AR61+MIN(AQ61,Data!$E$13*(Data!$E$18-Cells!AR61))-MIN(AR61,Data!$E$13*(Data!$E$18-Cells!AS61))</f>
        <v>2.5</v>
      </c>
      <c r="AS62">
        <f>AS61+MIN(AR61,Data!$E$13*(Data!$E$18-Cells!AS61))-MIN(AS61,Data!$E$13*(Data!$E$18-Cells!AT61))</f>
        <v>2.5</v>
      </c>
      <c r="AT62">
        <f>AT61+MIN(AS61,Data!$E$13*(Data!$E$18-Cells!AT61))-MIN(AT61,Data!$E$13*(Data!$E$18-Cells!AU61))</f>
        <v>2.5</v>
      </c>
      <c r="AU62">
        <f>AU61+MIN(AT61,Data!$E$13*(Data!$E$18-Cells!AU61))-MIN(AU61,Data!$E$13*(Data!$E$18-Cells!AW61))</f>
        <v>2.5</v>
      </c>
      <c r="AV62">
        <f>MIN(AA62,Data!$C$17)</f>
        <v>2.5</v>
      </c>
      <c r="AW62">
        <f>MIN(AK62,Data!$D$17)</f>
        <v>0</v>
      </c>
      <c r="AX62">
        <f>MIN(Data!$E$19*(Data!$E$18-AL62),Data!$E$17)</f>
        <v>2.5</v>
      </c>
      <c r="AY62">
        <f t="shared" si="9"/>
        <v>2.5</v>
      </c>
      <c r="AZ62">
        <f t="shared" si="10"/>
        <v>0</v>
      </c>
      <c r="BA62">
        <f t="shared" si="11"/>
        <v>2.5</v>
      </c>
      <c r="BB62">
        <f t="shared" si="4"/>
        <v>1500</v>
      </c>
      <c r="BC62">
        <f t="shared" si="5"/>
        <v>0</v>
      </c>
      <c r="BD62">
        <f t="shared" si="6"/>
        <v>1500</v>
      </c>
      <c r="BE62">
        <f>Data!$C$18-Cells!BB62/Data!$B$7*Data!$B$6/3600</f>
        <v>2.5</v>
      </c>
    </row>
    <row r="63" spans="1:57">
      <c r="A63">
        <f t="shared" si="8"/>
        <v>60</v>
      </c>
      <c r="B63">
        <f>B62+Data!$B$17-MIN(B62,Data!$B$13*(Data!$B$18-Cells!C62))</f>
        <v>19.000000705278214</v>
      </c>
      <c r="C63">
        <f>C62+MIN(B62,Data!$B$13*(Data!$B$18-Cells!C62))-MIN(C62,Data!$B$13*(Data!$B$18-Cells!D62))</f>
        <v>3.9999994182220977</v>
      </c>
      <c r="D63">
        <f>D62+MIN(C62,Data!$B$13*(Data!$B$18-Cells!D62))-MIN(D62,Data!$B$13*(Data!$B$18-Cells!E62))</f>
        <v>3.9999998950661286</v>
      </c>
      <c r="E63">
        <f>E62+MIN(D62,Data!$B$13*(Data!$B$18-Cells!E62))-MIN(E62,Data!$B$13*(Data!$B$18-Cells!F62))</f>
        <v>3.9999999837812972</v>
      </c>
      <c r="F63">
        <f>F62+MIN(E62,Data!$B$13*(Data!$B$18-Cells!F62))-MIN(F62,Data!$B$13*(Data!$B$18-Cells!G62))</f>
        <v>3.999999997895074</v>
      </c>
      <c r="G63">
        <f>G62+MIN(F62,Data!$B$13*(Data!$B$18-Cells!G62))-MIN(G62,Data!$B$13*(Data!$B$18-Cells!H62))</f>
        <v>3.9999999997769109</v>
      </c>
      <c r="H63">
        <f>H62+MIN(G62,Data!$B$13*(Data!$B$18-Cells!H62))-MIN(H62,Data!$B$13*(Data!$B$18-Cells!I62))</f>
        <v>3.9999999999814584</v>
      </c>
      <c r="I63">
        <f>I62+MIN(H62,Data!$B$13*(Data!$B$18-Cells!I62))-MIN(I62,Data!$B$13*(Data!$B$18-Cells!J62))</f>
        <v>3.9999999999988667</v>
      </c>
      <c r="J63">
        <f>J62+MIN(I62,Data!$B$13*(Data!$B$18-Cells!J62))-MIN(J62,Data!$B$13*(Data!$B$18-Cells!K62))</f>
        <v>3.9999999999999547</v>
      </c>
      <c r="K63">
        <f>K62+MIN(J62,Data!$B$13*(Data!$B$18-Cells!K62))-MIN(K62,Data!$B$17)*L62</f>
        <v>3.9999999999999991</v>
      </c>
      <c r="L63">
        <f>MIN(1,N63/MAX(0.001,M63*(1-Data!$B$8)),O63/MAX(0.001,M63*Data!$B$8))</f>
        <v>0.83333333333333337</v>
      </c>
      <c r="M63">
        <f>MIN(K63,Data!$B$17)</f>
        <v>3</v>
      </c>
      <c r="N63">
        <f>MIN(Data!$C$17,Data!$C$19*(Data!$C$18-Cells!R63))</f>
        <v>2.5</v>
      </c>
      <c r="O63">
        <f>MIN(Data!$D$17,Data!$D$19*(Data!$D$18-Cells!AB63))</f>
        <v>0.5</v>
      </c>
      <c r="P63">
        <f>MIN(Data!$B$17,Cells!K63)*(1-Data!$B$8)*Cells!L63</f>
        <v>2.5</v>
      </c>
      <c r="Q63">
        <f>MIN(Data!$B$17,Cells!K63)*(Data!$B$8)*Cells!L63</f>
        <v>0</v>
      </c>
      <c r="R63">
        <f>R62+MIN(Data!$B$17,Cells!K62)*(1-Data!$B$8)*Cells!L62-MIN(R62,Data!$C$13*(Data!$C$18-Cells!S62))</f>
        <v>2.5</v>
      </c>
      <c r="S63">
        <f>S62+MIN(R62,Data!$C$13*(Data!$C$18-Cells!S62))-MIN(S62,Data!$C$13*(Data!$C$18-Cells!T62))</f>
        <v>2.5</v>
      </c>
      <c r="T63">
        <f>T62+MIN(S62,Data!$C$13*(Data!$C$18-Cells!T62))-MIN(T62,Data!$C$13*(Data!$C$18-Cells!U62))</f>
        <v>2.5</v>
      </c>
      <c r="U63">
        <f>U62+MIN(T62,Data!$C$13*(Data!$C$18-Cells!U62))-MIN(U62,Data!$C$13*(Data!$C$18-Cells!V62))</f>
        <v>2.5</v>
      </c>
      <c r="V63">
        <f>V62+MIN(U62,Data!$C$13*(Data!$C$18-Cells!V62))-MIN(V62,Data!$C$13*(Data!$C$18-Cells!W62))</f>
        <v>2.5</v>
      </c>
      <c r="W63">
        <f>W62+MIN(V62,Data!$C$13*(Data!$C$18-Cells!W62))-MIN(W62,Data!$C$13*(Data!$C$18-Cells!X62))</f>
        <v>2.5</v>
      </c>
      <c r="X63">
        <f>X62+MIN(W62,Data!$C$13*(Data!$C$18-Cells!X62))-MIN(X62,Data!$C$13*(Data!$C$18-Cells!Y62))</f>
        <v>2.5</v>
      </c>
      <c r="Y63">
        <f>Y62+MIN(X62,Data!$C$13*(Data!$C$18-Cells!Y62))-MIN(Y62,Data!$C$13*(Data!$C$18-Cells!Z62))</f>
        <v>2.5</v>
      </c>
      <c r="Z63">
        <f>Z62+MIN(Y62,Data!$C$13*(Data!$C$18-Cells!Z62))-MIN(Z62,Data!$C$13*(Data!$C$18-Cells!AA62))</f>
        <v>2.5</v>
      </c>
      <c r="AA63">
        <f>AA62+MIN(Z62,Data!$C$13*(Data!$C$18-Cells!AA62))-AY62</f>
        <v>2.5</v>
      </c>
      <c r="AB63">
        <f>AB62+Q62-MIN(AB62,Data!$D$13*(Data!$D$18-Cells!AC62))</f>
        <v>0</v>
      </c>
      <c r="AC63">
        <f>AC62+MIN(AB62,Data!$D$13*(Data!$D$18-Cells!AC62))-MIN(AC62,Data!$D$13*(Data!$D$18-Cells!AD62))</f>
        <v>0</v>
      </c>
      <c r="AD63">
        <f>AD62+MIN(AC62,Data!$D$13*(Data!$D$18-Cells!AD62))-MIN(AD62,Data!$D$13*(Data!$D$18-Cells!AE62))</f>
        <v>0</v>
      </c>
      <c r="AE63">
        <f>AE62+MIN(AD62,Data!$D$13*(Data!$D$18-Cells!AE62))-MIN(AE62,Data!$D$13*(Data!$D$18-Cells!AF62))</f>
        <v>0</v>
      </c>
      <c r="AF63">
        <f>AF62+MIN(AE62,Data!$D$13*(Data!$D$18-Cells!AF62))-MIN(AF62,Data!$D$13*(Data!$D$18-Cells!AG62))</f>
        <v>0</v>
      </c>
      <c r="AG63">
        <f>AG62+MIN(AF62,Data!$D$13*(Data!$D$18-Cells!AG62))-MIN(AG62,Data!$D$13*(Data!$D$18-Cells!AH62))</f>
        <v>0</v>
      </c>
      <c r="AH63">
        <f>AH62+MIN(AG62,Data!$D$13*(Data!$D$18-Cells!AH62))-MIN(AH62,Data!$D$13*(Data!$D$18-Cells!AI62))</f>
        <v>0</v>
      </c>
      <c r="AI63">
        <f>AI62+MIN(AH62,Data!$D$13*(Data!$D$18-Cells!AI62))-MIN(AI62,Data!$D$13*(Data!$D$18-Cells!AJ62))</f>
        <v>0</v>
      </c>
      <c r="AJ63">
        <f>AJ62+MIN(AI62,Data!$D$13*(Data!$D$18-Cells!AJ62))-MIN(AJ62,Data!$D$13*(Data!$D$18-Cells!AK62))</f>
        <v>0</v>
      </c>
      <c r="AK63">
        <f>AK62+MIN(AJ62,Data!$D$13*(Data!$D$18-Cells!AK62))-AZ62</f>
        <v>0</v>
      </c>
      <c r="AL63">
        <f>AL62+BA62-MIN(AL62,Data!$E$13*(Data!$E$18-Cells!AM62))</f>
        <v>2.5</v>
      </c>
      <c r="AM63">
        <f>AM62+MIN(AL62,Data!$E$13*(Data!$E$18-Cells!AM62))-MIN(AM62,Data!$E$13*(Data!$E$18-Cells!AN62))</f>
        <v>2.5</v>
      </c>
      <c r="AN63">
        <f>AN62+MIN(AM62,Data!$E$13*(Data!$E$18-Cells!AN62))-MIN(AN62,Data!$E$13*(Data!$E$18-Cells!AO62))</f>
        <v>2.5</v>
      </c>
      <c r="AO63">
        <f>AO62+MIN(AN62,Data!$E$13*(Data!$E$18-Cells!AO62))-MIN(AO62,Data!$E$13*(Data!$E$18-Cells!AP62))</f>
        <v>2.5</v>
      </c>
      <c r="AP63">
        <f>AP62+MIN(AO62,Data!$E$13*(Data!$E$18-Cells!AP62))-MIN(AP62,Data!$E$13*(Data!$E$18-Cells!AQ62))</f>
        <v>2.5</v>
      </c>
      <c r="AQ63">
        <f>AQ62+MIN(AP62,Data!$E$13*(Data!$E$18-Cells!AQ62))-MIN(AQ62,Data!$E$13*(Data!$E$18-Cells!AR62))</f>
        <v>2.5</v>
      </c>
      <c r="AR63">
        <f>AR62+MIN(AQ62,Data!$E$13*(Data!$E$18-Cells!AR62))-MIN(AR62,Data!$E$13*(Data!$E$18-Cells!AS62))</f>
        <v>2.5</v>
      </c>
      <c r="AS63">
        <f>AS62+MIN(AR62,Data!$E$13*(Data!$E$18-Cells!AS62))-MIN(AS62,Data!$E$13*(Data!$E$18-Cells!AT62))</f>
        <v>2.5</v>
      </c>
      <c r="AT63">
        <f>AT62+MIN(AS62,Data!$E$13*(Data!$E$18-Cells!AT62))-MIN(AT62,Data!$E$13*(Data!$E$18-Cells!AU62))</f>
        <v>2.5</v>
      </c>
      <c r="AU63">
        <f>AU62+MIN(AT62,Data!$E$13*(Data!$E$18-Cells!AU62))-MIN(AU62,Data!$E$13*(Data!$E$18-Cells!AW62))</f>
        <v>2.5</v>
      </c>
      <c r="AV63">
        <f>MIN(AA63,Data!$C$17)</f>
        <v>2.5</v>
      </c>
      <c r="AW63">
        <f>MIN(AK63,Data!$D$17)</f>
        <v>0</v>
      </c>
      <c r="AX63">
        <f>MIN(Data!$E$19*(Data!$E$18-AL63),Data!$E$17)</f>
        <v>2.5</v>
      </c>
      <c r="AY63">
        <f t="shared" si="9"/>
        <v>2.5</v>
      </c>
      <c r="AZ63">
        <f t="shared" si="10"/>
        <v>0</v>
      </c>
      <c r="BA63">
        <f t="shared" si="11"/>
        <v>2.5</v>
      </c>
      <c r="BB63">
        <f t="shared" si="4"/>
        <v>1500</v>
      </c>
      <c r="BC63">
        <f t="shared" si="5"/>
        <v>0</v>
      </c>
      <c r="BD63">
        <f t="shared" si="6"/>
        <v>1500</v>
      </c>
      <c r="BE63">
        <f>Data!$C$18-Cells!BB63/Data!$B$7*Data!$B$6/3600</f>
        <v>2.5</v>
      </c>
    </row>
    <row r="64" spans="1:57">
      <c r="A64">
        <f t="shared" si="8"/>
        <v>61</v>
      </c>
      <c r="B64">
        <f>B63+Data!$B$17-MIN(B63,Data!$B$13*(Data!$B$18-Cells!C63))</f>
        <v>19.500000414389262</v>
      </c>
      <c r="C64">
        <f>C63+MIN(B63,Data!$B$13*(Data!$B$18-Cells!C63))-MIN(C63,Data!$B$13*(Data!$B$18-Cells!D63))</f>
        <v>3.9999996566441132</v>
      </c>
      <c r="D64">
        <f>D63+MIN(C63,Data!$B$13*(Data!$B$18-Cells!D63))-MIN(D63,Data!$B$13*(Data!$B$18-Cells!E63))</f>
        <v>3.9999999394237129</v>
      </c>
      <c r="E64">
        <f>E63+MIN(D63,Data!$B$13*(Data!$B$18-Cells!E63))-MIN(E63,Data!$B$13*(Data!$B$18-Cells!F63))</f>
        <v>3.9999999908381856</v>
      </c>
      <c r="F64">
        <f>F63+MIN(E63,Data!$B$13*(Data!$B$18-Cells!F63))-MIN(F63,Data!$B$13*(Data!$B$18-Cells!G63))</f>
        <v>3.9999999988359924</v>
      </c>
      <c r="G64">
        <f>G63+MIN(F63,Data!$B$13*(Data!$B$18-Cells!G63))-MIN(G63,Data!$B$13*(Data!$B$18-Cells!H63))</f>
        <v>3.9999999998791846</v>
      </c>
      <c r="H64">
        <f>H63+MIN(G63,Data!$B$13*(Data!$B$18-Cells!H63))-MIN(H63,Data!$B$13*(Data!$B$18-Cells!I63))</f>
        <v>3.9999999999901625</v>
      </c>
      <c r="I64">
        <f>I63+MIN(H63,Data!$B$13*(Data!$B$18-Cells!I63))-MIN(I63,Data!$B$13*(Data!$B$18-Cells!J63))</f>
        <v>3.9999999999994107</v>
      </c>
      <c r="J64">
        <f>J63+MIN(I63,Data!$B$13*(Data!$B$18-Cells!J63))-MIN(J63,Data!$B$13*(Data!$B$18-Cells!K63))</f>
        <v>3.9999999999999765</v>
      </c>
      <c r="K64">
        <f>K63+MIN(J63,Data!$B$13*(Data!$B$18-Cells!K63))-MIN(K63,Data!$B$17)*L63</f>
        <v>4</v>
      </c>
      <c r="L64">
        <f>MIN(1,N64/MAX(0.001,M64*(1-Data!$B$8)),O64/MAX(0.001,M64*Data!$B$8))</f>
        <v>0.83333333333333337</v>
      </c>
      <c r="M64">
        <f>MIN(K64,Data!$B$17)</f>
        <v>3</v>
      </c>
      <c r="N64">
        <f>MIN(Data!$C$17,Data!$C$19*(Data!$C$18-Cells!R64))</f>
        <v>2.5</v>
      </c>
      <c r="O64">
        <f>MIN(Data!$D$17,Data!$D$19*(Data!$D$18-Cells!AB64))</f>
        <v>0.5</v>
      </c>
      <c r="P64">
        <f>MIN(Data!$B$17,Cells!K64)*(1-Data!$B$8)*Cells!L64</f>
        <v>2.5</v>
      </c>
      <c r="Q64">
        <f>MIN(Data!$B$17,Cells!K64)*(Data!$B$8)*Cells!L64</f>
        <v>0</v>
      </c>
      <c r="R64">
        <f>R63+MIN(Data!$B$17,Cells!K63)*(1-Data!$B$8)*Cells!L63-MIN(R63,Data!$C$13*(Data!$C$18-Cells!S63))</f>
        <v>2.5</v>
      </c>
      <c r="S64">
        <f>S63+MIN(R63,Data!$C$13*(Data!$C$18-Cells!S63))-MIN(S63,Data!$C$13*(Data!$C$18-Cells!T63))</f>
        <v>2.5</v>
      </c>
      <c r="T64">
        <f>T63+MIN(S63,Data!$C$13*(Data!$C$18-Cells!T63))-MIN(T63,Data!$C$13*(Data!$C$18-Cells!U63))</f>
        <v>2.5</v>
      </c>
      <c r="U64">
        <f>U63+MIN(T63,Data!$C$13*(Data!$C$18-Cells!U63))-MIN(U63,Data!$C$13*(Data!$C$18-Cells!V63))</f>
        <v>2.5</v>
      </c>
      <c r="V64">
        <f>V63+MIN(U63,Data!$C$13*(Data!$C$18-Cells!V63))-MIN(V63,Data!$C$13*(Data!$C$18-Cells!W63))</f>
        <v>2.5</v>
      </c>
      <c r="W64">
        <f>W63+MIN(V63,Data!$C$13*(Data!$C$18-Cells!W63))-MIN(W63,Data!$C$13*(Data!$C$18-Cells!X63))</f>
        <v>2.5</v>
      </c>
      <c r="X64">
        <f>X63+MIN(W63,Data!$C$13*(Data!$C$18-Cells!X63))-MIN(X63,Data!$C$13*(Data!$C$18-Cells!Y63))</f>
        <v>2.5</v>
      </c>
      <c r="Y64">
        <f>Y63+MIN(X63,Data!$C$13*(Data!$C$18-Cells!Y63))-MIN(Y63,Data!$C$13*(Data!$C$18-Cells!Z63))</f>
        <v>2.5</v>
      </c>
      <c r="Z64">
        <f>Z63+MIN(Y63,Data!$C$13*(Data!$C$18-Cells!Z63))-MIN(Z63,Data!$C$13*(Data!$C$18-Cells!AA63))</f>
        <v>2.5</v>
      </c>
      <c r="AA64">
        <f>AA63+MIN(Z63,Data!$C$13*(Data!$C$18-Cells!AA63))-AY63</f>
        <v>2.5</v>
      </c>
      <c r="AB64">
        <f>AB63+Q63-MIN(AB63,Data!$D$13*(Data!$D$18-Cells!AC63))</f>
        <v>0</v>
      </c>
      <c r="AC64">
        <f>AC63+MIN(AB63,Data!$D$13*(Data!$D$18-Cells!AC63))-MIN(AC63,Data!$D$13*(Data!$D$18-Cells!AD63))</f>
        <v>0</v>
      </c>
      <c r="AD64">
        <f>AD63+MIN(AC63,Data!$D$13*(Data!$D$18-Cells!AD63))-MIN(AD63,Data!$D$13*(Data!$D$18-Cells!AE63))</f>
        <v>0</v>
      </c>
      <c r="AE64">
        <f>AE63+MIN(AD63,Data!$D$13*(Data!$D$18-Cells!AE63))-MIN(AE63,Data!$D$13*(Data!$D$18-Cells!AF63))</f>
        <v>0</v>
      </c>
      <c r="AF64">
        <f>AF63+MIN(AE63,Data!$D$13*(Data!$D$18-Cells!AF63))-MIN(AF63,Data!$D$13*(Data!$D$18-Cells!AG63))</f>
        <v>0</v>
      </c>
      <c r="AG64">
        <f>AG63+MIN(AF63,Data!$D$13*(Data!$D$18-Cells!AG63))-MIN(AG63,Data!$D$13*(Data!$D$18-Cells!AH63))</f>
        <v>0</v>
      </c>
      <c r="AH64">
        <f>AH63+MIN(AG63,Data!$D$13*(Data!$D$18-Cells!AH63))-MIN(AH63,Data!$D$13*(Data!$D$18-Cells!AI63))</f>
        <v>0</v>
      </c>
      <c r="AI64">
        <f>AI63+MIN(AH63,Data!$D$13*(Data!$D$18-Cells!AI63))-MIN(AI63,Data!$D$13*(Data!$D$18-Cells!AJ63))</f>
        <v>0</v>
      </c>
      <c r="AJ64">
        <f>AJ63+MIN(AI63,Data!$D$13*(Data!$D$18-Cells!AJ63))-MIN(AJ63,Data!$D$13*(Data!$D$18-Cells!AK63))</f>
        <v>0</v>
      </c>
      <c r="AK64">
        <f>AK63+MIN(AJ63,Data!$D$13*(Data!$D$18-Cells!AK63))-AZ63</f>
        <v>0</v>
      </c>
      <c r="AL64">
        <f>AL63+BA63-MIN(AL63,Data!$E$13*(Data!$E$18-Cells!AM63))</f>
        <v>2.5</v>
      </c>
      <c r="AM64">
        <f>AM63+MIN(AL63,Data!$E$13*(Data!$E$18-Cells!AM63))-MIN(AM63,Data!$E$13*(Data!$E$18-Cells!AN63))</f>
        <v>2.5</v>
      </c>
      <c r="AN64">
        <f>AN63+MIN(AM63,Data!$E$13*(Data!$E$18-Cells!AN63))-MIN(AN63,Data!$E$13*(Data!$E$18-Cells!AO63))</f>
        <v>2.5</v>
      </c>
      <c r="AO64">
        <f>AO63+MIN(AN63,Data!$E$13*(Data!$E$18-Cells!AO63))-MIN(AO63,Data!$E$13*(Data!$E$18-Cells!AP63))</f>
        <v>2.5</v>
      </c>
      <c r="AP64">
        <f>AP63+MIN(AO63,Data!$E$13*(Data!$E$18-Cells!AP63))-MIN(AP63,Data!$E$13*(Data!$E$18-Cells!AQ63))</f>
        <v>2.5</v>
      </c>
      <c r="AQ64">
        <f>AQ63+MIN(AP63,Data!$E$13*(Data!$E$18-Cells!AQ63))-MIN(AQ63,Data!$E$13*(Data!$E$18-Cells!AR63))</f>
        <v>2.5</v>
      </c>
      <c r="AR64">
        <f>AR63+MIN(AQ63,Data!$E$13*(Data!$E$18-Cells!AR63))-MIN(AR63,Data!$E$13*(Data!$E$18-Cells!AS63))</f>
        <v>2.5</v>
      </c>
      <c r="AS64">
        <f>AS63+MIN(AR63,Data!$E$13*(Data!$E$18-Cells!AS63))-MIN(AS63,Data!$E$13*(Data!$E$18-Cells!AT63))</f>
        <v>2.5</v>
      </c>
      <c r="AT64">
        <f>AT63+MIN(AS63,Data!$E$13*(Data!$E$18-Cells!AT63))-MIN(AT63,Data!$E$13*(Data!$E$18-Cells!AU63))</f>
        <v>2.5</v>
      </c>
      <c r="AU64">
        <f>AU63+MIN(AT63,Data!$E$13*(Data!$E$18-Cells!AU63))-MIN(AU63,Data!$E$13*(Data!$E$18-Cells!AW63))</f>
        <v>2.5</v>
      </c>
      <c r="AV64">
        <f>MIN(AA64,Data!$C$17)</f>
        <v>2.5</v>
      </c>
      <c r="AW64">
        <f>MIN(AK64,Data!$D$17)</f>
        <v>0</v>
      </c>
      <c r="AX64">
        <f>MIN(Data!$E$19*(Data!$E$18-AL64),Data!$E$17)</f>
        <v>2.5</v>
      </c>
      <c r="AY64">
        <f t="shared" si="9"/>
        <v>2.5</v>
      </c>
      <c r="AZ64">
        <f t="shared" si="10"/>
        <v>0</v>
      </c>
      <c r="BA64">
        <f t="shared" si="11"/>
        <v>2.5</v>
      </c>
      <c r="BB64">
        <f t="shared" si="4"/>
        <v>1500</v>
      </c>
      <c r="BC64">
        <f t="shared" si="5"/>
        <v>0</v>
      </c>
      <c r="BD64">
        <f t="shared" si="6"/>
        <v>1500</v>
      </c>
      <c r="BE64">
        <f>Data!$C$18-Cells!BB64/Data!$B$7*Data!$B$6/3600</f>
        <v>2.5</v>
      </c>
    </row>
    <row r="65" spans="1:57">
      <c r="A65">
        <f t="shared" si="8"/>
        <v>62</v>
      </c>
      <c r="B65">
        <f>B64+Data!$B$17-MIN(B64,Data!$B$13*(Data!$B$18-Cells!C64))</f>
        <v>20.000000242711319</v>
      </c>
      <c r="C65">
        <f>C64+MIN(B64,Data!$B$13*(Data!$B$18-Cells!C64))-MIN(C64,Data!$B$13*(Data!$B$18-Cells!D64))</f>
        <v>3.9999997980339135</v>
      </c>
      <c r="D65">
        <f>D64+MIN(C64,Data!$B$13*(Data!$B$18-Cells!D64))-MIN(D64,Data!$B$13*(Data!$B$18-Cells!E64))</f>
        <v>3.9999999651309492</v>
      </c>
      <c r="E65">
        <f>E64+MIN(D64,Data!$B$13*(Data!$B$18-Cells!E64))-MIN(E64,Data!$B$13*(Data!$B$18-Cells!F64))</f>
        <v>3.999999994837089</v>
      </c>
      <c r="F65">
        <f>F64+MIN(E64,Data!$B$13*(Data!$B$18-Cells!F64))-MIN(F64,Data!$B$13*(Data!$B$18-Cells!G64))</f>
        <v>3.9999999993575885</v>
      </c>
      <c r="G65">
        <f>G64+MIN(F64,Data!$B$13*(Data!$B$18-Cells!G64))-MIN(G64,Data!$B$13*(Data!$B$18-Cells!H64))</f>
        <v>3.9999999999346736</v>
      </c>
      <c r="H65">
        <f>H64+MIN(G64,Data!$B$13*(Data!$B$18-Cells!H64))-MIN(H64,Data!$B$13*(Data!$B$18-Cells!I64))</f>
        <v>3.9999999999947864</v>
      </c>
      <c r="I65">
        <f>I64+MIN(H64,Data!$B$13*(Data!$B$18-Cells!I64))-MIN(I64,Data!$B$13*(Data!$B$18-Cells!J64))</f>
        <v>3.9999999999996936</v>
      </c>
      <c r="J65">
        <f>J64+MIN(I64,Data!$B$13*(Data!$B$18-Cells!J64))-MIN(J64,Data!$B$13*(Data!$B$18-Cells!K64))</f>
        <v>3.9999999999999876</v>
      </c>
      <c r="K65">
        <f>K64+MIN(J64,Data!$B$13*(Data!$B$18-Cells!K64))-MIN(K64,Data!$B$17)*L64</f>
        <v>4</v>
      </c>
      <c r="L65">
        <f>MIN(1,N65/MAX(0.001,M65*(1-Data!$B$8)),O65/MAX(0.001,M65*Data!$B$8))</f>
        <v>0.83333333333333337</v>
      </c>
      <c r="M65">
        <f>MIN(K65,Data!$B$17)</f>
        <v>3</v>
      </c>
      <c r="N65">
        <f>MIN(Data!$C$17,Data!$C$19*(Data!$C$18-Cells!R65))</f>
        <v>2.5</v>
      </c>
      <c r="O65">
        <f>MIN(Data!$D$17,Data!$D$19*(Data!$D$18-Cells!AB65))</f>
        <v>0.5</v>
      </c>
      <c r="P65">
        <f>MIN(Data!$B$17,Cells!K65)*(1-Data!$B$8)*Cells!L65</f>
        <v>2.5</v>
      </c>
      <c r="Q65">
        <f>MIN(Data!$B$17,Cells!K65)*(Data!$B$8)*Cells!L65</f>
        <v>0</v>
      </c>
      <c r="R65">
        <f>R64+MIN(Data!$B$17,Cells!K64)*(1-Data!$B$8)*Cells!L64-MIN(R64,Data!$C$13*(Data!$C$18-Cells!S64))</f>
        <v>2.5</v>
      </c>
      <c r="S65">
        <f>S64+MIN(R64,Data!$C$13*(Data!$C$18-Cells!S64))-MIN(S64,Data!$C$13*(Data!$C$18-Cells!T64))</f>
        <v>2.5</v>
      </c>
      <c r="T65">
        <f>T64+MIN(S64,Data!$C$13*(Data!$C$18-Cells!T64))-MIN(T64,Data!$C$13*(Data!$C$18-Cells!U64))</f>
        <v>2.5</v>
      </c>
      <c r="U65">
        <f>U64+MIN(T64,Data!$C$13*(Data!$C$18-Cells!U64))-MIN(U64,Data!$C$13*(Data!$C$18-Cells!V64))</f>
        <v>2.5</v>
      </c>
      <c r="V65">
        <f>V64+MIN(U64,Data!$C$13*(Data!$C$18-Cells!V64))-MIN(V64,Data!$C$13*(Data!$C$18-Cells!W64))</f>
        <v>2.5</v>
      </c>
      <c r="W65">
        <f>W64+MIN(V64,Data!$C$13*(Data!$C$18-Cells!W64))-MIN(W64,Data!$C$13*(Data!$C$18-Cells!X64))</f>
        <v>2.5</v>
      </c>
      <c r="X65">
        <f>X64+MIN(W64,Data!$C$13*(Data!$C$18-Cells!X64))-MIN(X64,Data!$C$13*(Data!$C$18-Cells!Y64))</f>
        <v>2.5</v>
      </c>
      <c r="Y65">
        <f>Y64+MIN(X64,Data!$C$13*(Data!$C$18-Cells!Y64))-MIN(Y64,Data!$C$13*(Data!$C$18-Cells!Z64))</f>
        <v>2.5</v>
      </c>
      <c r="Z65">
        <f>Z64+MIN(Y64,Data!$C$13*(Data!$C$18-Cells!Z64))-MIN(Z64,Data!$C$13*(Data!$C$18-Cells!AA64))</f>
        <v>2.5</v>
      </c>
      <c r="AA65">
        <f>AA64+MIN(Z64,Data!$C$13*(Data!$C$18-Cells!AA64))-AY64</f>
        <v>2.5</v>
      </c>
      <c r="AB65">
        <f>AB64+Q64-MIN(AB64,Data!$D$13*(Data!$D$18-Cells!AC64))</f>
        <v>0</v>
      </c>
      <c r="AC65">
        <f>AC64+MIN(AB64,Data!$D$13*(Data!$D$18-Cells!AC64))-MIN(AC64,Data!$D$13*(Data!$D$18-Cells!AD64))</f>
        <v>0</v>
      </c>
      <c r="AD65">
        <f>AD64+MIN(AC64,Data!$D$13*(Data!$D$18-Cells!AD64))-MIN(AD64,Data!$D$13*(Data!$D$18-Cells!AE64))</f>
        <v>0</v>
      </c>
      <c r="AE65">
        <f>AE64+MIN(AD64,Data!$D$13*(Data!$D$18-Cells!AE64))-MIN(AE64,Data!$D$13*(Data!$D$18-Cells!AF64))</f>
        <v>0</v>
      </c>
      <c r="AF65">
        <f>AF64+MIN(AE64,Data!$D$13*(Data!$D$18-Cells!AF64))-MIN(AF64,Data!$D$13*(Data!$D$18-Cells!AG64))</f>
        <v>0</v>
      </c>
      <c r="AG65">
        <f>AG64+MIN(AF64,Data!$D$13*(Data!$D$18-Cells!AG64))-MIN(AG64,Data!$D$13*(Data!$D$18-Cells!AH64))</f>
        <v>0</v>
      </c>
      <c r="AH65">
        <f>AH64+MIN(AG64,Data!$D$13*(Data!$D$18-Cells!AH64))-MIN(AH64,Data!$D$13*(Data!$D$18-Cells!AI64))</f>
        <v>0</v>
      </c>
      <c r="AI65">
        <f>AI64+MIN(AH64,Data!$D$13*(Data!$D$18-Cells!AI64))-MIN(AI64,Data!$D$13*(Data!$D$18-Cells!AJ64))</f>
        <v>0</v>
      </c>
      <c r="AJ65">
        <f>AJ64+MIN(AI64,Data!$D$13*(Data!$D$18-Cells!AJ64))-MIN(AJ64,Data!$D$13*(Data!$D$18-Cells!AK64))</f>
        <v>0</v>
      </c>
      <c r="AK65">
        <f>AK64+MIN(AJ64,Data!$D$13*(Data!$D$18-Cells!AK64))-AZ64</f>
        <v>0</v>
      </c>
      <c r="AL65">
        <f>AL64+BA64-MIN(AL64,Data!$E$13*(Data!$E$18-Cells!AM64))</f>
        <v>2.5</v>
      </c>
      <c r="AM65">
        <f>AM64+MIN(AL64,Data!$E$13*(Data!$E$18-Cells!AM64))-MIN(AM64,Data!$E$13*(Data!$E$18-Cells!AN64))</f>
        <v>2.5</v>
      </c>
      <c r="AN65">
        <f>AN64+MIN(AM64,Data!$E$13*(Data!$E$18-Cells!AN64))-MIN(AN64,Data!$E$13*(Data!$E$18-Cells!AO64))</f>
        <v>2.5</v>
      </c>
      <c r="AO65">
        <f>AO64+MIN(AN64,Data!$E$13*(Data!$E$18-Cells!AO64))-MIN(AO64,Data!$E$13*(Data!$E$18-Cells!AP64))</f>
        <v>2.5</v>
      </c>
      <c r="AP65">
        <f>AP64+MIN(AO64,Data!$E$13*(Data!$E$18-Cells!AP64))-MIN(AP64,Data!$E$13*(Data!$E$18-Cells!AQ64))</f>
        <v>2.5</v>
      </c>
      <c r="AQ65">
        <f>AQ64+MIN(AP64,Data!$E$13*(Data!$E$18-Cells!AQ64))-MIN(AQ64,Data!$E$13*(Data!$E$18-Cells!AR64))</f>
        <v>2.5</v>
      </c>
      <c r="AR65">
        <f>AR64+MIN(AQ64,Data!$E$13*(Data!$E$18-Cells!AR64))-MIN(AR64,Data!$E$13*(Data!$E$18-Cells!AS64))</f>
        <v>2.5</v>
      </c>
      <c r="AS65">
        <f>AS64+MIN(AR64,Data!$E$13*(Data!$E$18-Cells!AS64))-MIN(AS64,Data!$E$13*(Data!$E$18-Cells!AT64))</f>
        <v>2.5</v>
      </c>
      <c r="AT65">
        <f>AT64+MIN(AS64,Data!$E$13*(Data!$E$18-Cells!AT64))-MIN(AT64,Data!$E$13*(Data!$E$18-Cells!AU64))</f>
        <v>2.5</v>
      </c>
      <c r="AU65">
        <f>AU64+MIN(AT64,Data!$E$13*(Data!$E$18-Cells!AU64))-MIN(AU64,Data!$E$13*(Data!$E$18-Cells!AW64))</f>
        <v>2.5</v>
      </c>
      <c r="AV65">
        <f>MIN(AA65,Data!$C$17)</f>
        <v>2.5</v>
      </c>
      <c r="AW65">
        <f>MIN(AK65,Data!$D$17)</f>
        <v>0</v>
      </c>
      <c r="AX65">
        <f>MIN(Data!$E$19*(Data!$E$18-AL65),Data!$E$17)</f>
        <v>2.5</v>
      </c>
      <c r="AY65">
        <f t="shared" si="9"/>
        <v>2.5</v>
      </c>
      <c r="AZ65">
        <f t="shared" si="10"/>
        <v>0</v>
      </c>
      <c r="BA65">
        <f t="shared" si="11"/>
        <v>2.5</v>
      </c>
      <c r="BB65">
        <f t="shared" si="4"/>
        <v>1500</v>
      </c>
      <c r="BC65">
        <f t="shared" si="5"/>
        <v>0</v>
      </c>
      <c r="BD65">
        <f t="shared" si="6"/>
        <v>1500</v>
      </c>
      <c r="BE65">
        <f>Data!$C$18-Cells!BB65/Data!$B$7*Data!$B$6/3600</f>
        <v>2.5</v>
      </c>
    </row>
    <row r="66" spans="1:57">
      <c r="A66">
        <f t="shared" si="8"/>
        <v>63</v>
      </c>
      <c r="B66">
        <f>B65+Data!$B$17-MIN(B65,Data!$B$13*(Data!$B$18-Cells!C65))</f>
        <v>20.500000141728275</v>
      </c>
      <c r="C66">
        <f>C65+MIN(B65,Data!$B$13*(Data!$B$18-Cells!C65))-MIN(C65,Data!$B$13*(Data!$B$18-Cells!D65))</f>
        <v>3.9999998815824314</v>
      </c>
      <c r="D66">
        <f>D65+MIN(C65,Data!$B$13*(Data!$B$18-Cells!D65))-MIN(D65,Data!$B$13*(Data!$B$18-Cells!E65))</f>
        <v>3.9999999799840196</v>
      </c>
      <c r="E66">
        <f>E65+MIN(D65,Data!$B$13*(Data!$B$18-Cells!E65))-MIN(E65,Data!$B$13*(Data!$B$18-Cells!F65))</f>
        <v>3.9999999970973392</v>
      </c>
      <c r="F66">
        <f>F65+MIN(E65,Data!$B$13*(Data!$B$18-Cells!F65))-MIN(F65,Data!$B$13*(Data!$B$18-Cells!G65))</f>
        <v>3.9999999996461306</v>
      </c>
      <c r="G66">
        <f>G65+MIN(F65,Data!$B$13*(Data!$B$18-Cells!G65))-MIN(G65,Data!$B$13*(Data!$B$18-Cells!H65))</f>
        <v>3.9999999999647295</v>
      </c>
      <c r="H66">
        <f>H65+MIN(G65,Data!$B$13*(Data!$B$18-Cells!H65))-MIN(H65,Data!$B$13*(Data!$B$18-Cells!I65))</f>
        <v>3.99999999999724</v>
      </c>
      <c r="I66">
        <f>I65+MIN(H65,Data!$B$13*(Data!$B$18-Cells!I65))-MIN(I65,Data!$B$13*(Data!$B$18-Cells!J65))</f>
        <v>3.999999999999841</v>
      </c>
      <c r="J66">
        <f>J65+MIN(I65,Data!$B$13*(Data!$B$18-Cells!J65))-MIN(J65,Data!$B$13*(Data!$B$18-Cells!K65))</f>
        <v>3.9999999999999938</v>
      </c>
      <c r="K66">
        <f>K65+MIN(J65,Data!$B$13*(Data!$B$18-Cells!K65))-MIN(K65,Data!$B$17)*L65</f>
        <v>4</v>
      </c>
      <c r="L66">
        <f>MIN(1,N66/MAX(0.001,M66*(1-Data!$B$8)),O66/MAX(0.001,M66*Data!$B$8))</f>
        <v>0.83333333333333337</v>
      </c>
      <c r="M66">
        <f>MIN(K66,Data!$B$17)</f>
        <v>3</v>
      </c>
      <c r="N66">
        <f>MIN(Data!$C$17,Data!$C$19*(Data!$C$18-Cells!R66))</f>
        <v>2.5</v>
      </c>
      <c r="O66">
        <f>MIN(Data!$D$17,Data!$D$19*(Data!$D$18-Cells!AB66))</f>
        <v>0.5</v>
      </c>
      <c r="P66">
        <f>MIN(Data!$B$17,Cells!K66)*(1-Data!$B$8)*Cells!L66</f>
        <v>2.5</v>
      </c>
      <c r="Q66">
        <f>MIN(Data!$B$17,Cells!K66)*(Data!$B$8)*Cells!L66</f>
        <v>0</v>
      </c>
      <c r="R66">
        <f>R65+MIN(Data!$B$17,Cells!K65)*(1-Data!$B$8)*Cells!L65-MIN(R65,Data!$C$13*(Data!$C$18-Cells!S65))</f>
        <v>2.5</v>
      </c>
      <c r="S66">
        <f>S65+MIN(R65,Data!$C$13*(Data!$C$18-Cells!S65))-MIN(S65,Data!$C$13*(Data!$C$18-Cells!T65))</f>
        <v>2.5</v>
      </c>
      <c r="T66">
        <f>T65+MIN(S65,Data!$C$13*(Data!$C$18-Cells!T65))-MIN(T65,Data!$C$13*(Data!$C$18-Cells!U65))</f>
        <v>2.5</v>
      </c>
      <c r="U66">
        <f>U65+MIN(T65,Data!$C$13*(Data!$C$18-Cells!U65))-MIN(U65,Data!$C$13*(Data!$C$18-Cells!V65))</f>
        <v>2.5</v>
      </c>
      <c r="V66">
        <f>V65+MIN(U65,Data!$C$13*(Data!$C$18-Cells!V65))-MIN(V65,Data!$C$13*(Data!$C$18-Cells!W65))</f>
        <v>2.5</v>
      </c>
      <c r="W66">
        <f>W65+MIN(V65,Data!$C$13*(Data!$C$18-Cells!W65))-MIN(W65,Data!$C$13*(Data!$C$18-Cells!X65))</f>
        <v>2.5</v>
      </c>
      <c r="X66">
        <f>X65+MIN(W65,Data!$C$13*(Data!$C$18-Cells!X65))-MIN(X65,Data!$C$13*(Data!$C$18-Cells!Y65))</f>
        <v>2.5</v>
      </c>
      <c r="Y66">
        <f>Y65+MIN(X65,Data!$C$13*(Data!$C$18-Cells!Y65))-MIN(Y65,Data!$C$13*(Data!$C$18-Cells!Z65))</f>
        <v>2.5</v>
      </c>
      <c r="Z66">
        <f>Z65+MIN(Y65,Data!$C$13*(Data!$C$18-Cells!Z65))-MIN(Z65,Data!$C$13*(Data!$C$18-Cells!AA65))</f>
        <v>2.5</v>
      </c>
      <c r="AA66">
        <f>AA65+MIN(Z65,Data!$C$13*(Data!$C$18-Cells!AA65))-AY65</f>
        <v>2.5</v>
      </c>
      <c r="AB66">
        <f>AB65+Q65-MIN(AB65,Data!$D$13*(Data!$D$18-Cells!AC65))</f>
        <v>0</v>
      </c>
      <c r="AC66">
        <f>AC65+MIN(AB65,Data!$D$13*(Data!$D$18-Cells!AC65))-MIN(AC65,Data!$D$13*(Data!$D$18-Cells!AD65))</f>
        <v>0</v>
      </c>
      <c r="AD66">
        <f>AD65+MIN(AC65,Data!$D$13*(Data!$D$18-Cells!AD65))-MIN(AD65,Data!$D$13*(Data!$D$18-Cells!AE65))</f>
        <v>0</v>
      </c>
      <c r="AE66">
        <f>AE65+MIN(AD65,Data!$D$13*(Data!$D$18-Cells!AE65))-MIN(AE65,Data!$D$13*(Data!$D$18-Cells!AF65))</f>
        <v>0</v>
      </c>
      <c r="AF66">
        <f>AF65+MIN(AE65,Data!$D$13*(Data!$D$18-Cells!AF65))-MIN(AF65,Data!$D$13*(Data!$D$18-Cells!AG65))</f>
        <v>0</v>
      </c>
      <c r="AG66">
        <f>AG65+MIN(AF65,Data!$D$13*(Data!$D$18-Cells!AG65))-MIN(AG65,Data!$D$13*(Data!$D$18-Cells!AH65))</f>
        <v>0</v>
      </c>
      <c r="AH66">
        <f>AH65+MIN(AG65,Data!$D$13*(Data!$D$18-Cells!AH65))-MIN(AH65,Data!$D$13*(Data!$D$18-Cells!AI65))</f>
        <v>0</v>
      </c>
      <c r="AI66">
        <f>AI65+MIN(AH65,Data!$D$13*(Data!$D$18-Cells!AI65))-MIN(AI65,Data!$D$13*(Data!$D$18-Cells!AJ65))</f>
        <v>0</v>
      </c>
      <c r="AJ66">
        <f>AJ65+MIN(AI65,Data!$D$13*(Data!$D$18-Cells!AJ65))-MIN(AJ65,Data!$D$13*(Data!$D$18-Cells!AK65))</f>
        <v>0</v>
      </c>
      <c r="AK66">
        <f>AK65+MIN(AJ65,Data!$D$13*(Data!$D$18-Cells!AK65))-AZ65</f>
        <v>0</v>
      </c>
      <c r="AL66">
        <f>AL65+BA65-MIN(AL65,Data!$E$13*(Data!$E$18-Cells!AM65))</f>
        <v>2.5</v>
      </c>
      <c r="AM66">
        <f>AM65+MIN(AL65,Data!$E$13*(Data!$E$18-Cells!AM65))-MIN(AM65,Data!$E$13*(Data!$E$18-Cells!AN65))</f>
        <v>2.5</v>
      </c>
      <c r="AN66">
        <f>AN65+MIN(AM65,Data!$E$13*(Data!$E$18-Cells!AN65))-MIN(AN65,Data!$E$13*(Data!$E$18-Cells!AO65))</f>
        <v>2.5</v>
      </c>
      <c r="AO66">
        <f>AO65+MIN(AN65,Data!$E$13*(Data!$E$18-Cells!AO65))-MIN(AO65,Data!$E$13*(Data!$E$18-Cells!AP65))</f>
        <v>2.5</v>
      </c>
      <c r="AP66">
        <f>AP65+MIN(AO65,Data!$E$13*(Data!$E$18-Cells!AP65))-MIN(AP65,Data!$E$13*(Data!$E$18-Cells!AQ65))</f>
        <v>2.5</v>
      </c>
      <c r="AQ66">
        <f>AQ65+MIN(AP65,Data!$E$13*(Data!$E$18-Cells!AQ65))-MIN(AQ65,Data!$E$13*(Data!$E$18-Cells!AR65))</f>
        <v>2.5</v>
      </c>
      <c r="AR66">
        <f>AR65+MIN(AQ65,Data!$E$13*(Data!$E$18-Cells!AR65))-MIN(AR65,Data!$E$13*(Data!$E$18-Cells!AS65))</f>
        <v>2.5</v>
      </c>
      <c r="AS66">
        <f>AS65+MIN(AR65,Data!$E$13*(Data!$E$18-Cells!AS65))-MIN(AS65,Data!$E$13*(Data!$E$18-Cells!AT65))</f>
        <v>2.5</v>
      </c>
      <c r="AT66">
        <f>AT65+MIN(AS65,Data!$E$13*(Data!$E$18-Cells!AT65))-MIN(AT65,Data!$E$13*(Data!$E$18-Cells!AU65))</f>
        <v>2.5</v>
      </c>
      <c r="AU66">
        <f>AU65+MIN(AT65,Data!$E$13*(Data!$E$18-Cells!AU65))-MIN(AU65,Data!$E$13*(Data!$E$18-Cells!AW65))</f>
        <v>2.5</v>
      </c>
      <c r="AV66">
        <f>MIN(AA66,Data!$C$17)</f>
        <v>2.5</v>
      </c>
      <c r="AW66">
        <f>MIN(AK66,Data!$D$17)</f>
        <v>0</v>
      </c>
      <c r="AX66">
        <f>MIN(Data!$E$19*(Data!$E$18-AL66),Data!$E$17)</f>
        <v>2.5</v>
      </c>
      <c r="AY66">
        <f t="shared" si="9"/>
        <v>2.5</v>
      </c>
      <c r="AZ66">
        <f t="shared" si="10"/>
        <v>0</v>
      </c>
      <c r="BA66">
        <f t="shared" si="11"/>
        <v>2.5</v>
      </c>
      <c r="BB66">
        <f t="shared" si="4"/>
        <v>1500</v>
      </c>
      <c r="BC66">
        <f t="shared" si="5"/>
        <v>0</v>
      </c>
      <c r="BD66">
        <f t="shared" si="6"/>
        <v>1500</v>
      </c>
      <c r="BE66">
        <f>Data!$C$18-Cells!BB66/Data!$B$7*Data!$B$6/3600</f>
        <v>2.5</v>
      </c>
    </row>
    <row r="67" spans="1:57">
      <c r="A67">
        <f t="shared" si="8"/>
        <v>64</v>
      </c>
      <c r="B67">
        <f>B66+Data!$B$17-MIN(B66,Data!$B$13*(Data!$B$18-Cells!C66))</f>
        <v>21.000000082519492</v>
      </c>
      <c r="C67">
        <f>C66+MIN(B66,Data!$B$13*(Data!$B$18-Cells!C66))-MIN(C66,Data!$B$13*(Data!$B$18-Cells!D66))</f>
        <v>3.9999999307832264</v>
      </c>
      <c r="D67">
        <f>D66+MIN(C66,Data!$B$13*(Data!$B$18-Cells!D66))-MIN(D66,Data!$B$13*(Data!$B$18-Cells!E66))</f>
        <v>3.9999999885406785</v>
      </c>
      <c r="E67">
        <f>E66+MIN(D66,Data!$B$13*(Data!$B$18-Cells!E66))-MIN(E66,Data!$B$13*(Data!$B$18-Cells!F66))</f>
        <v>3.9999999983717354</v>
      </c>
      <c r="F67">
        <f>F66+MIN(E66,Data!$B$13*(Data!$B$18-Cells!F66))-MIN(F66,Data!$B$13*(Data!$B$18-Cells!G66))</f>
        <v>3.9999999998054308</v>
      </c>
      <c r="G67">
        <f>G66+MIN(F66,Data!$B$13*(Data!$B$18-Cells!G66))-MIN(G66,Data!$B$13*(Data!$B$18-Cells!H66))</f>
        <v>3.9999999999809841</v>
      </c>
      <c r="H67">
        <f>H66+MIN(G66,Data!$B$13*(Data!$B$18-Cells!H66))-MIN(H66,Data!$B$13*(Data!$B$18-Cells!I66))</f>
        <v>3.9999999999985403</v>
      </c>
      <c r="I67">
        <f>I66+MIN(H66,Data!$B$13*(Data!$B$18-Cells!I66))-MIN(I66,Data!$B$13*(Data!$B$18-Cells!J66))</f>
        <v>3.999999999999917</v>
      </c>
      <c r="J67">
        <f>J66+MIN(I66,Data!$B$13*(Data!$B$18-Cells!J66))-MIN(J66,Data!$B$13*(Data!$B$18-Cells!K66))</f>
        <v>3.9999999999999964</v>
      </c>
      <c r="K67">
        <f>K66+MIN(J66,Data!$B$13*(Data!$B$18-Cells!K66))-MIN(K66,Data!$B$17)*L66</f>
        <v>4</v>
      </c>
      <c r="L67">
        <f>MIN(1,N67/MAX(0.001,M67*(1-Data!$B$8)),O67/MAX(0.001,M67*Data!$B$8))</f>
        <v>0.83333333333333337</v>
      </c>
      <c r="M67">
        <f>MIN(K67,Data!$B$17)</f>
        <v>3</v>
      </c>
      <c r="N67">
        <f>MIN(Data!$C$17,Data!$C$19*(Data!$C$18-Cells!R67))</f>
        <v>2.5</v>
      </c>
      <c r="O67">
        <f>MIN(Data!$D$17,Data!$D$19*(Data!$D$18-Cells!AB67))</f>
        <v>0.5</v>
      </c>
      <c r="P67">
        <f>MIN(Data!$B$17,Cells!K67)*(1-Data!$B$8)*Cells!L67</f>
        <v>2.5</v>
      </c>
      <c r="Q67">
        <f>MIN(Data!$B$17,Cells!K67)*(Data!$B$8)*Cells!L67</f>
        <v>0</v>
      </c>
      <c r="R67">
        <f>R66+MIN(Data!$B$17,Cells!K66)*(1-Data!$B$8)*Cells!L66-MIN(R66,Data!$C$13*(Data!$C$18-Cells!S66))</f>
        <v>2.5</v>
      </c>
      <c r="S67">
        <f>S66+MIN(R66,Data!$C$13*(Data!$C$18-Cells!S66))-MIN(S66,Data!$C$13*(Data!$C$18-Cells!T66))</f>
        <v>2.5</v>
      </c>
      <c r="T67">
        <f>T66+MIN(S66,Data!$C$13*(Data!$C$18-Cells!T66))-MIN(T66,Data!$C$13*(Data!$C$18-Cells!U66))</f>
        <v>2.5</v>
      </c>
      <c r="U67">
        <f>U66+MIN(T66,Data!$C$13*(Data!$C$18-Cells!U66))-MIN(U66,Data!$C$13*(Data!$C$18-Cells!V66))</f>
        <v>2.5</v>
      </c>
      <c r="V67">
        <f>V66+MIN(U66,Data!$C$13*(Data!$C$18-Cells!V66))-MIN(V66,Data!$C$13*(Data!$C$18-Cells!W66))</f>
        <v>2.5</v>
      </c>
      <c r="W67">
        <f>W66+MIN(V66,Data!$C$13*(Data!$C$18-Cells!W66))-MIN(W66,Data!$C$13*(Data!$C$18-Cells!X66))</f>
        <v>2.5</v>
      </c>
      <c r="X67">
        <f>X66+MIN(W66,Data!$C$13*(Data!$C$18-Cells!X66))-MIN(X66,Data!$C$13*(Data!$C$18-Cells!Y66))</f>
        <v>2.5</v>
      </c>
      <c r="Y67">
        <f>Y66+MIN(X66,Data!$C$13*(Data!$C$18-Cells!Y66))-MIN(Y66,Data!$C$13*(Data!$C$18-Cells!Z66))</f>
        <v>2.5</v>
      </c>
      <c r="Z67">
        <f>Z66+MIN(Y66,Data!$C$13*(Data!$C$18-Cells!Z66))-MIN(Z66,Data!$C$13*(Data!$C$18-Cells!AA66))</f>
        <v>2.5</v>
      </c>
      <c r="AA67">
        <f>AA66+MIN(Z66,Data!$C$13*(Data!$C$18-Cells!AA66))-AY66</f>
        <v>2.5</v>
      </c>
      <c r="AB67">
        <f>AB66+Q66-MIN(AB66,Data!$D$13*(Data!$D$18-Cells!AC66))</f>
        <v>0</v>
      </c>
      <c r="AC67">
        <f>AC66+MIN(AB66,Data!$D$13*(Data!$D$18-Cells!AC66))-MIN(AC66,Data!$D$13*(Data!$D$18-Cells!AD66))</f>
        <v>0</v>
      </c>
      <c r="AD67">
        <f>AD66+MIN(AC66,Data!$D$13*(Data!$D$18-Cells!AD66))-MIN(AD66,Data!$D$13*(Data!$D$18-Cells!AE66))</f>
        <v>0</v>
      </c>
      <c r="AE67">
        <f>AE66+MIN(AD66,Data!$D$13*(Data!$D$18-Cells!AE66))-MIN(AE66,Data!$D$13*(Data!$D$18-Cells!AF66))</f>
        <v>0</v>
      </c>
      <c r="AF67">
        <f>AF66+MIN(AE66,Data!$D$13*(Data!$D$18-Cells!AF66))-MIN(AF66,Data!$D$13*(Data!$D$18-Cells!AG66))</f>
        <v>0</v>
      </c>
      <c r="AG67">
        <f>AG66+MIN(AF66,Data!$D$13*(Data!$D$18-Cells!AG66))-MIN(AG66,Data!$D$13*(Data!$D$18-Cells!AH66))</f>
        <v>0</v>
      </c>
      <c r="AH67">
        <f>AH66+MIN(AG66,Data!$D$13*(Data!$D$18-Cells!AH66))-MIN(AH66,Data!$D$13*(Data!$D$18-Cells!AI66))</f>
        <v>0</v>
      </c>
      <c r="AI67">
        <f>AI66+MIN(AH66,Data!$D$13*(Data!$D$18-Cells!AI66))-MIN(AI66,Data!$D$13*(Data!$D$18-Cells!AJ66))</f>
        <v>0</v>
      </c>
      <c r="AJ67">
        <f>AJ66+MIN(AI66,Data!$D$13*(Data!$D$18-Cells!AJ66))-MIN(AJ66,Data!$D$13*(Data!$D$18-Cells!AK66))</f>
        <v>0</v>
      </c>
      <c r="AK67">
        <f>AK66+MIN(AJ66,Data!$D$13*(Data!$D$18-Cells!AK66))-AZ66</f>
        <v>0</v>
      </c>
      <c r="AL67">
        <f>AL66+BA66-MIN(AL66,Data!$E$13*(Data!$E$18-Cells!AM66))</f>
        <v>2.5</v>
      </c>
      <c r="AM67">
        <f>AM66+MIN(AL66,Data!$E$13*(Data!$E$18-Cells!AM66))-MIN(AM66,Data!$E$13*(Data!$E$18-Cells!AN66))</f>
        <v>2.5</v>
      </c>
      <c r="AN67">
        <f>AN66+MIN(AM66,Data!$E$13*(Data!$E$18-Cells!AN66))-MIN(AN66,Data!$E$13*(Data!$E$18-Cells!AO66))</f>
        <v>2.5</v>
      </c>
      <c r="AO67">
        <f>AO66+MIN(AN66,Data!$E$13*(Data!$E$18-Cells!AO66))-MIN(AO66,Data!$E$13*(Data!$E$18-Cells!AP66))</f>
        <v>2.5</v>
      </c>
      <c r="AP67">
        <f>AP66+MIN(AO66,Data!$E$13*(Data!$E$18-Cells!AP66))-MIN(AP66,Data!$E$13*(Data!$E$18-Cells!AQ66))</f>
        <v>2.5</v>
      </c>
      <c r="AQ67">
        <f>AQ66+MIN(AP66,Data!$E$13*(Data!$E$18-Cells!AQ66))-MIN(AQ66,Data!$E$13*(Data!$E$18-Cells!AR66))</f>
        <v>2.5</v>
      </c>
      <c r="AR67">
        <f>AR66+MIN(AQ66,Data!$E$13*(Data!$E$18-Cells!AR66))-MIN(AR66,Data!$E$13*(Data!$E$18-Cells!AS66))</f>
        <v>2.5</v>
      </c>
      <c r="AS67">
        <f>AS66+MIN(AR66,Data!$E$13*(Data!$E$18-Cells!AS66))-MIN(AS66,Data!$E$13*(Data!$E$18-Cells!AT66))</f>
        <v>2.5</v>
      </c>
      <c r="AT67">
        <f>AT66+MIN(AS66,Data!$E$13*(Data!$E$18-Cells!AT66))-MIN(AT66,Data!$E$13*(Data!$E$18-Cells!AU66))</f>
        <v>2.5</v>
      </c>
      <c r="AU67">
        <f>AU66+MIN(AT66,Data!$E$13*(Data!$E$18-Cells!AU66))-MIN(AU66,Data!$E$13*(Data!$E$18-Cells!AW66))</f>
        <v>2.5</v>
      </c>
      <c r="AV67">
        <f>MIN(AA67,Data!$C$17)</f>
        <v>2.5</v>
      </c>
      <c r="AW67">
        <f>MIN(AK67,Data!$D$17)</f>
        <v>0</v>
      </c>
      <c r="AX67">
        <f>MIN(Data!$E$19*(Data!$E$18-AL67),Data!$E$17)</f>
        <v>2.5</v>
      </c>
      <c r="AY67">
        <f t="shared" si="9"/>
        <v>2.5</v>
      </c>
      <c r="AZ67">
        <f t="shared" si="10"/>
        <v>0</v>
      </c>
      <c r="BA67">
        <f t="shared" si="11"/>
        <v>2.5</v>
      </c>
      <c r="BB67">
        <f t="shared" si="4"/>
        <v>1500</v>
      </c>
      <c r="BC67">
        <f t="shared" si="5"/>
        <v>0</v>
      </c>
      <c r="BD67">
        <f t="shared" si="6"/>
        <v>1500</v>
      </c>
      <c r="BE67">
        <f>Data!$C$18-Cells!BB67/Data!$B$7*Data!$B$6/3600</f>
        <v>2.5</v>
      </c>
    </row>
    <row r="68" spans="1:57">
      <c r="A68">
        <f t="shared" si="8"/>
        <v>65</v>
      </c>
      <c r="B68">
        <f>B67+Data!$B$17-MIN(B67,Data!$B$13*(Data!$B$18-Cells!C67))</f>
        <v>21.500000047911104</v>
      </c>
      <c r="C68">
        <f>C67+MIN(B67,Data!$B$13*(Data!$B$18-Cells!C67))-MIN(C67,Data!$B$13*(Data!$B$18-Cells!D67))</f>
        <v>3.999999959661952</v>
      </c>
      <c r="D68">
        <f>D67+MIN(C67,Data!$B$13*(Data!$B$18-Cells!D67))-MIN(D67,Data!$B$13*(Data!$B$18-Cells!E67))</f>
        <v>3.9999999934562074</v>
      </c>
      <c r="E68">
        <f>E67+MIN(D67,Data!$B$13*(Data!$B$18-Cells!E67))-MIN(E67,Data!$B$13*(Data!$B$18-Cells!F67))</f>
        <v>3.9999999990885824</v>
      </c>
      <c r="F68">
        <f>F67+MIN(E67,Data!$B$13*(Data!$B$18-Cells!F67))-MIN(F67,Data!$B$13*(Data!$B$18-Cells!G67))</f>
        <v>3.9999999998932081</v>
      </c>
      <c r="G68">
        <f>G67+MIN(F67,Data!$B$13*(Data!$B$18-Cells!G67))-MIN(G67,Data!$B$13*(Data!$B$18-Cells!H67))</f>
        <v>3.999999999989762</v>
      </c>
      <c r="H68">
        <f>H67+MIN(G67,Data!$B$13*(Data!$B$18-Cells!H67))-MIN(H67,Data!$B$13*(Data!$B$18-Cells!I67))</f>
        <v>3.9999999999992282</v>
      </c>
      <c r="I68">
        <f>I67+MIN(H67,Data!$B$13*(Data!$B$18-Cells!I67))-MIN(I67,Data!$B$13*(Data!$B$18-Cells!J67))</f>
        <v>3.9999999999999574</v>
      </c>
      <c r="J68">
        <f>J67+MIN(I67,Data!$B$13*(Data!$B$18-Cells!J67))-MIN(J67,Data!$B$13*(Data!$B$18-Cells!K67))</f>
        <v>3.9999999999999982</v>
      </c>
      <c r="K68">
        <f>K67+MIN(J67,Data!$B$13*(Data!$B$18-Cells!K67))-MIN(K67,Data!$B$17)*L67</f>
        <v>4</v>
      </c>
      <c r="L68">
        <f>MIN(1,N68/MAX(0.001,M68*(1-Data!$B$8)),O68/MAX(0.001,M68*Data!$B$8))</f>
        <v>0.83333333333333337</v>
      </c>
      <c r="M68">
        <f>MIN(K68,Data!$B$17)</f>
        <v>3</v>
      </c>
      <c r="N68">
        <f>MIN(Data!$C$17,Data!$C$19*(Data!$C$18-Cells!R68))</f>
        <v>2.5</v>
      </c>
      <c r="O68">
        <f>MIN(Data!$D$17,Data!$D$19*(Data!$D$18-Cells!AB68))</f>
        <v>0.5</v>
      </c>
      <c r="P68">
        <f>MIN(Data!$B$17,Cells!K68)*(1-Data!$B$8)*Cells!L68</f>
        <v>2.5</v>
      </c>
      <c r="Q68">
        <f>MIN(Data!$B$17,Cells!K68)*(Data!$B$8)*Cells!L68</f>
        <v>0</v>
      </c>
      <c r="R68">
        <f>R67+MIN(Data!$B$17,Cells!K67)*(1-Data!$B$8)*Cells!L67-MIN(R67,Data!$C$13*(Data!$C$18-Cells!S67))</f>
        <v>2.5</v>
      </c>
      <c r="S68">
        <f>S67+MIN(R67,Data!$C$13*(Data!$C$18-Cells!S67))-MIN(S67,Data!$C$13*(Data!$C$18-Cells!T67))</f>
        <v>2.5</v>
      </c>
      <c r="T68">
        <f>T67+MIN(S67,Data!$C$13*(Data!$C$18-Cells!T67))-MIN(T67,Data!$C$13*(Data!$C$18-Cells!U67))</f>
        <v>2.5</v>
      </c>
      <c r="U68">
        <f>U67+MIN(T67,Data!$C$13*(Data!$C$18-Cells!U67))-MIN(U67,Data!$C$13*(Data!$C$18-Cells!V67))</f>
        <v>2.5</v>
      </c>
      <c r="V68">
        <f>V67+MIN(U67,Data!$C$13*(Data!$C$18-Cells!V67))-MIN(V67,Data!$C$13*(Data!$C$18-Cells!W67))</f>
        <v>2.5</v>
      </c>
      <c r="W68">
        <f>W67+MIN(V67,Data!$C$13*(Data!$C$18-Cells!W67))-MIN(W67,Data!$C$13*(Data!$C$18-Cells!X67))</f>
        <v>2.5</v>
      </c>
      <c r="X68">
        <f>X67+MIN(W67,Data!$C$13*(Data!$C$18-Cells!X67))-MIN(X67,Data!$C$13*(Data!$C$18-Cells!Y67))</f>
        <v>2.5</v>
      </c>
      <c r="Y68">
        <f>Y67+MIN(X67,Data!$C$13*(Data!$C$18-Cells!Y67))-MIN(Y67,Data!$C$13*(Data!$C$18-Cells!Z67))</f>
        <v>2.5</v>
      </c>
      <c r="Z68">
        <f>Z67+MIN(Y67,Data!$C$13*(Data!$C$18-Cells!Z67))-MIN(Z67,Data!$C$13*(Data!$C$18-Cells!AA67))</f>
        <v>2.5</v>
      </c>
      <c r="AA68">
        <f>AA67+MIN(Z67,Data!$C$13*(Data!$C$18-Cells!AA67))-AY67</f>
        <v>2.5</v>
      </c>
      <c r="AB68">
        <f>AB67+Q67-MIN(AB67,Data!$D$13*(Data!$D$18-Cells!AC67))</f>
        <v>0</v>
      </c>
      <c r="AC68">
        <f>AC67+MIN(AB67,Data!$D$13*(Data!$D$18-Cells!AC67))-MIN(AC67,Data!$D$13*(Data!$D$18-Cells!AD67))</f>
        <v>0</v>
      </c>
      <c r="AD68">
        <f>AD67+MIN(AC67,Data!$D$13*(Data!$D$18-Cells!AD67))-MIN(AD67,Data!$D$13*(Data!$D$18-Cells!AE67))</f>
        <v>0</v>
      </c>
      <c r="AE68">
        <f>AE67+MIN(AD67,Data!$D$13*(Data!$D$18-Cells!AE67))-MIN(AE67,Data!$D$13*(Data!$D$18-Cells!AF67))</f>
        <v>0</v>
      </c>
      <c r="AF68">
        <f>AF67+MIN(AE67,Data!$D$13*(Data!$D$18-Cells!AF67))-MIN(AF67,Data!$D$13*(Data!$D$18-Cells!AG67))</f>
        <v>0</v>
      </c>
      <c r="AG68">
        <f>AG67+MIN(AF67,Data!$D$13*(Data!$D$18-Cells!AG67))-MIN(AG67,Data!$D$13*(Data!$D$18-Cells!AH67))</f>
        <v>0</v>
      </c>
      <c r="AH68">
        <f>AH67+MIN(AG67,Data!$D$13*(Data!$D$18-Cells!AH67))-MIN(AH67,Data!$D$13*(Data!$D$18-Cells!AI67))</f>
        <v>0</v>
      </c>
      <c r="AI68">
        <f>AI67+MIN(AH67,Data!$D$13*(Data!$D$18-Cells!AI67))-MIN(AI67,Data!$D$13*(Data!$D$18-Cells!AJ67))</f>
        <v>0</v>
      </c>
      <c r="AJ68">
        <f>AJ67+MIN(AI67,Data!$D$13*(Data!$D$18-Cells!AJ67))-MIN(AJ67,Data!$D$13*(Data!$D$18-Cells!AK67))</f>
        <v>0</v>
      </c>
      <c r="AK68">
        <f>AK67+MIN(AJ67,Data!$D$13*(Data!$D$18-Cells!AK67))-AZ67</f>
        <v>0</v>
      </c>
      <c r="AL68">
        <f>AL67+BA67-MIN(AL67,Data!$E$13*(Data!$E$18-Cells!AM67))</f>
        <v>2.5</v>
      </c>
      <c r="AM68">
        <f>AM67+MIN(AL67,Data!$E$13*(Data!$E$18-Cells!AM67))-MIN(AM67,Data!$E$13*(Data!$E$18-Cells!AN67))</f>
        <v>2.5</v>
      </c>
      <c r="AN68">
        <f>AN67+MIN(AM67,Data!$E$13*(Data!$E$18-Cells!AN67))-MIN(AN67,Data!$E$13*(Data!$E$18-Cells!AO67))</f>
        <v>2.5</v>
      </c>
      <c r="AO68">
        <f>AO67+MIN(AN67,Data!$E$13*(Data!$E$18-Cells!AO67))-MIN(AO67,Data!$E$13*(Data!$E$18-Cells!AP67))</f>
        <v>2.5</v>
      </c>
      <c r="AP68">
        <f>AP67+MIN(AO67,Data!$E$13*(Data!$E$18-Cells!AP67))-MIN(AP67,Data!$E$13*(Data!$E$18-Cells!AQ67))</f>
        <v>2.5</v>
      </c>
      <c r="AQ68">
        <f>AQ67+MIN(AP67,Data!$E$13*(Data!$E$18-Cells!AQ67))-MIN(AQ67,Data!$E$13*(Data!$E$18-Cells!AR67))</f>
        <v>2.5</v>
      </c>
      <c r="AR68">
        <f>AR67+MIN(AQ67,Data!$E$13*(Data!$E$18-Cells!AR67))-MIN(AR67,Data!$E$13*(Data!$E$18-Cells!AS67))</f>
        <v>2.5</v>
      </c>
      <c r="AS68">
        <f>AS67+MIN(AR67,Data!$E$13*(Data!$E$18-Cells!AS67))-MIN(AS67,Data!$E$13*(Data!$E$18-Cells!AT67))</f>
        <v>2.5</v>
      </c>
      <c r="AT68">
        <f>AT67+MIN(AS67,Data!$E$13*(Data!$E$18-Cells!AT67))-MIN(AT67,Data!$E$13*(Data!$E$18-Cells!AU67))</f>
        <v>2.5</v>
      </c>
      <c r="AU68">
        <f>AU67+MIN(AT67,Data!$E$13*(Data!$E$18-Cells!AU67))-MIN(AU67,Data!$E$13*(Data!$E$18-Cells!AW67))</f>
        <v>2.5</v>
      </c>
      <c r="AV68">
        <f>MIN(AA68,Data!$C$17)</f>
        <v>2.5</v>
      </c>
      <c r="AW68">
        <f>MIN(AK68,Data!$D$17)</f>
        <v>0</v>
      </c>
      <c r="AX68">
        <f>MIN(Data!$E$19*(Data!$E$18-AL68),Data!$E$17)</f>
        <v>2.5</v>
      </c>
      <c r="AY68">
        <f t="shared" si="9"/>
        <v>2.5</v>
      </c>
      <c r="AZ68">
        <f t="shared" si="10"/>
        <v>0</v>
      </c>
      <c r="BA68">
        <f t="shared" si="11"/>
        <v>2.5</v>
      </c>
      <c r="BB68">
        <f t="shared" ref="BB68:BB70" si="12">AY68*3600/6</f>
        <v>1500</v>
      </c>
      <c r="BC68">
        <f t="shared" ref="BC68:BC70" si="13">AZ68*3600/6</f>
        <v>0</v>
      </c>
      <c r="BD68">
        <f t="shared" ref="BD68:BD70" si="14">BA68*3600/6</f>
        <v>1500</v>
      </c>
      <c r="BE68">
        <f>Data!$C$18-Cells!BB68/Data!$B$7*Data!$B$6/3600</f>
        <v>2.5</v>
      </c>
    </row>
    <row r="69" spans="1:57">
      <c r="A69">
        <f t="shared" si="8"/>
        <v>66</v>
      </c>
      <c r="B69">
        <f>B68+Data!$B$17-MIN(B68,Data!$B$13*(Data!$B$18-Cells!C68))</f>
        <v>22.000000027742082</v>
      </c>
      <c r="C69">
        <f>C68+MIN(B68,Data!$B$13*(Data!$B$18-Cells!C68))-MIN(C68,Data!$B$13*(Data!$B$18-Cells!D68))</f>
        <v>3.9999999765590797</v>
      </c>
      <c r="D69">
        <f>D68+MIN(C68,Data!$B$13*(Data!$B$18-Cells!D68))-MIN(D68,Data!$B$13*(Data!$B$18-Cells!E68))</f>
        <v>3.9999999962723947</v>
      </c>
      <c r="E69">
        <f>E68+MIN(D68,Data!$B$13*(Data!$B$18-Cells!E68))-MIN(E68,Data!$B$13*(Data!$B$18-Cells!F68))</f>
        <v>3.9999999994908957</v>
      </c>
      <c r="F69">
        <f>F68+MIN(E68,Data!$B$13*(Data!$B$18-Cells!F68))-MIN(F68,Data!$B$13*(Data!$B$18-Cells!G68))</f>
        <v>3.9999999999414855</v>
      </c>
      <c r="G69">
        <f>G68+MIN(F68,Data!$B$13*(Data!$B$18-Cells!G68))-MIN(G68,Data!$B$13*(Data!$B$18-Cells!H68))</f>
        <v>3.9999999999944946</v>
      </c>
      <c r="H69">
        <f>H68+MIN(G68,Data!$B$13*(Data!$B$18-Cells!H68))-MIN(H68,Data!$B$13*(Data!$B$18-Cells!I68))</f>
        <v>3.9999999999995932</v>
      </c>
      <c r="I69">
        <f>I68+MIN(H68,Data!$B$13*(Data!$B$18-Cells!I68))-MIN(I68,Data!$B$13*(Data!$B$18-Cells!J68))</f>
        <v>3.9999999999999778</v>
      </c>
      <c r="J69">
        <f>J68+MIN(I68,Data!$B$13*(Data!$B$18-Cells!J68))-MIN(J68,Data!$B$13*(Data!$B$18-Cells!K68))</f>
        <v>3.9999999999999991</v>
      </c>
      <c r="K69">
        <f>K68+MIN(J68,Data!$B$13*(Data!$B$18-Cells!K68))-MIN(K68,Data!$B$17)*L68</f>
        <v>4</v>
      </c>
      <c r="L69">
        <f>MIN(1,N69/MAX(0.001,M69*(1-Data!$B$8)),O69/MAX(0.001,M69*Data!$B$8))</f>
        <v>0.83333333333333337</v>
      </c>
      <c r="M69">
        <f>MIN(K69,Data!$B$17)</f>
        <v>3</v>
      </c>
      <c r="N69">
        <f>MIN(Data!$C$17,Data!$C$19*(Data!$C$18-Cells!R69))</f>
        <v>2.5</v>
      </c>
      <c r="O69">
        <f>MIN(Data!$D$17,Data!$D$19*(Data!$D$18-Cells!AB69))</f>
        <v>0.5</v>
      </c>
      <c r="P69">
        <f>MIN(Data!$B$17,Cells!K69)*(1-Data!$B$8)*Cells!L69</f>
        <v>2.5</v>
      </c>
      <c r="Q69">
        <f>MIN(Data!$B$17,Cells!K69)*(Data!$B$8)*Cells!L69</f>
        <v>0</v>
      </c>
      <c r="R69">
        <f>R68+MIN(Data!$B$17,Cells!K68)*(1-Data!$B$8)*Cells!L68-MIN(R68,Data!$C$13*(Data!$C$18-Cells!S68))</f>
        <v>2.5</v>
      </c>
      <c r="S69">
        <f>S68+MIN(R68,Data!$C$13*(Data!$C$18-Cells!S68))-MIN(S68,Data!$C$13*(Data!$C$18-Cells!T68))</f>
        <v>2.5</v>
      </c>
      <c r="T69">
        <f>T68+MIN(S68,Data!$C$13*(Data!$C$18-Cells!T68))-MIN(T68,Data!$C$13*(Data!$C$18-Cells!U68))</f>
        <v>2.5</v>
      </c>
      <c r="U69">
        <f>U68+MIN(T68,Data!$C$13*(Data!$C$18-Cells!U68))-MIN(U68,Data!$C$13*(Data!$C$18-Cells!V68))</f>
        <v>2.5</v>
      </c>
      <c r="V69">
        <f>V68+MIN(U68,Data!$C$13*(Data!$C$18-Cells!V68))-MIN(V68,Data!$C$13*(Data!$C$18-Cells!W68))</f>
        <v>2.5</v>
      </c>
      <c r="W69">
        <f>W68+MIN(V68,Data!$C$13*(Data!$C$18-Cells!W68))-MIN(W68,Data!$C$13*(Data!$C$18-Cells!X68))</f>
        <v>2.5</v>
      </c>
      <c r="X69">
        <f>X68+MIN(W68,Data!$C$13*(Data!$C$18-Cells!X68))-MIN(X68,Data!$C$13*(Data!$C$18-Cells!Y68))</f>
        <v>2.5</v>
      </c>
      <c r="Y69">
        <f>Y68+MIN(X68,Data!$C$13*(Data!$C$18-Cells!Y68))-MIN(Y68,Data!$C$13*(Data!$C$18-Cells!Z68))</f>
        <v>2.5</v>
      </c>
      <c r="Z69">
        <f>Z68+MIN(Y68,Data!$C$13*(Data!$C$18-Cells!Z68))-MIN(Z68,Data!$C$13*(Data!$C$18-Cells!AA68))</f>
        <v>2.5</v>
      </c>
      <c r="AA69">
        <f>AA68+MIN(Z68,Data!$C$13*(Data!$C$18-Cells!AA68))-AY68</f>
        <v>2.5</v>
      </c>
      <c r="AB69">
        <f>AB68+Q68-MIN(AB68,Data!$D$13*(Data!$D$18-Cells!AC68))</f>
        <v>0</v>
      </c>
      <c r="AC69">
        <f>AC68+MIN(AB68,Data!$D$13*(Data!$D$18-Cells!AC68))-MIN(AC68,Data!$D$13*(Data!$D$18-Cells!AD68))</f>
        <v>0</v>
      </c>
      <c r="AD69">
        <f>AD68+MIN(AC68,Data!$D$13*(Data!$D$18-Cells!AD68))-MIN(AD68,Data!$D$13*(Data!$D$18-Cells!AE68))</f>
        <v>0</v>
      </c>
      <c r="AE69">
        <f>AE68+MIN(AD68,Data!$D$13*(Data!$D$18-Cells!AE68))-MIN(AE68,Data!$D$13*(Data!$D$18-Cells!AF68))</f>
        <v>0</v>
      </c>
      <c r="AF69">
        <f>AF68+MIN(AE68,Data!$D$13*(Data!$D$18-Cells!AF68))-MIN(AF68,Data!$D$13*(Data!$D$18-Cells!AG68))</f>
        <v>0</v>
      </c>
      <c r="AG69">
        <f>AG68+MIN(AF68,Data!$D$13*(Data!$D$18-Cells!AG68))-MIN(AG68,Data!$D$13*(Data!$D$18-Cells!AH68))</f>
        <v>0</v>
      </c>
      <c r="AH69">
        <f>AH68+MIN(AG68,Data!$D$13*(Data!$D$18-Cells!AH68))-MIN(AH68,Data!$D$13*(Data!$D$18-Cells!AI68))</f>
        <v>0</v>
      </c>
      <c r="AI69">
        <f>AI68+MIN(AH68,Data!$D$13*(Data!$D$18-Cells!AI68))-MIN(AI68,Data!$D$13*(Data!$D$18-Cells!AJ68))</f>
        <v>0</v>
      </c>
      <c r="AJ69">
        <f>AJ68+MIN(AI68,Data!$D$13*(Data!$D$18-Cells!AJ68))-MIN(AJ68,Data!$D$13*(Data!$D$18-Cells!AK68))</f>
        <v>0</v>
      </c>
      <c r="AK69">
        <f>AK68+MIN(AJ68,Data!$D$13*(Data!$D$18-Cells!AK68))-AZ68</f>
        <v>0</v>
      </c>
      <c r="AL69">
        <f>AL68+BA68-MIN(AL68,Data!$E$13*(Data!$E$18-Cells!AM68))</f>
        <v>2.5</v>
      </c>
      <c r="AM69">
        <f>AM68+MIN(AL68,Data!$E$13*(Data!$E$18-Cells!AM68))-MIN(AM68,Data!$E$13*(Data!$E$18-Cells!AN68))</f>
        <v>2.5</v>
      </c>
      <c r="AN69">
        <f>AN68+MIN(AM68,Data!$E$13*(Data!$E$18-Cells!AN68))-MIN(AN68,Data!$E$13*(Data!$E$18-Cells!AO68))</f>
        <v>2.5</v>
      </c>
      <c r="AO69">
        <f>AO68+MIN(AN68,Data!$E$13*(Data!$E$18-Cells!AO68))-MIN(AO68,Data!$E$13*(Data!$E$18-Cells!AP68))</f>
        <v>2.5</v>
      </c>
      <c r="AP69">
        <f>AP68+MIN(AO68,Data!$E$13*(Data!$E$18-Cells!AP68))-MIN(AP68,Data!$E$13*(Data!$E$18-Cells!AQ68))</f>
        <v>2.5</v>
      </c>
      <c r="AQ69">
        <f>AQ68+MIN(AP68,Data!$E$13*(Data!$E$18-Cells!AQ68))-MIN(AQ68,Data!$E$13*(Data!$E$18-Cells!AR68))</f>
        <v>2.5</v>
      </c>
      <c r="AR69">
        <f>AR68+MIN(AQ68,Data!$E$13*(Data!$E$18-Cells!AR68))-MIN(AR68,Data!$E$13*(Data!$E$18-Cells!AS68))</f>
        <v>2.5</v>
      </c>
      <c r="AS69">
        <f>AS68+MIN(AR68,Data!$E$13*(Data!$E$18-Cells!AS68))-MIN(AS68,Data!$E$13*(Data!$E$18-Cells!AT68))</f>
        <v>2.5</v>
      </c>
      <c r="AT69">
        <f>AT68+MIN(AS68,Data!$E$13*(Data!$E$18-Cells!AT68))-MIN(AT68,Data!$E$13*(Data!$E$18-Cells!AU68))</f>
        <v>2.5</v>
      </c>
      <c r="AU69">
        <f>AU68+MIN(AT68,Data!$E$13*(Data!$E$18-Cells!AU68))-MIN(AU68,Data!$E$13*(Data!$E$18-Cells!AW68))</f>
        <v>2.5</v>
      </c>
      <c r="AV69">
        <f>MIN(AA69,Data!$C$17)</f>
        <v>2.5</v>
      </c>
      <c r="AW69">
        <f>MIN(AK69,Data!$D$17)</f>
        <v>0</v>
      </c>
      <c r="AX69">
        <f>MIN(Data!$E$19*(Data!$E$18-AL69),Data!$E$17)</f>
        <v>2.5</v>
      </c>
      <c r="AY69">
        <f t="shared" si="9"/>
        <v>2.5</v>
      </c>
      <c r="AZ69">
        <f t="shared" si="10"/>
        <v>0</v>
      </c>
      <c r="BA69">
        <f t="shared" si="11"/>
        <v>2.5</v>
      </c>
      <c r="BB69">
        <f t="shared" si="12"/>
        <v>1500</v>
      </c>
      <c r="BC69">
        <f t="shared" si="13"/>
        <v>0</v>
      </c>
      <c r="BD69">
        <f t="shared" si="14"/>
        <v>1500</v>
      </c>
      <c r="BE69">
        <f>Data!$C$18-Cells!BB69/Data!$B$7*Data!$B$6/3600</f>
        <v>2.5</v>
      </c>
    </row>
    <row r="70" spans="1:57">
      <c r="A70">
        <f t="shared" si="8"/>
        <v>67</v>
      </c>
      <c r="B70">
        <f>B69+Data!$B$17-MIN(B69,Data!$B$13*(Data!$B$18-Cells!C69))</f>
        <v>22.500000016021623</v>
      </c>
      <c r="C70">
        <f>C69+MIN(B69,Data!$B$13*(Data!$B$18-Cells!C69))-MIN(C69,Data!$B$13*(Data!$B$18-Cells!D69))</f>
        <v>3.9999999864157374</v>
      </c>
      <c r="D70">
        <f>D69+MIN(C69,Data!$B$13*(Data!$B$18-Cells!D69))-MIN(D69,Data!$B$13*(Data!$B$18-Cells!E69))</f>
        <v>3.9999999978816447</v>
      </c>
      <c r="E70">
        <f>E69+MIN(D69,Data!$B$13*(Data!$B$18-Cells!E69))-MIN(E69,Data!$B$13*(Data!$B$18-Cells!F69))</f>
        <v>3.9999999997161906</v>
      </c>
      <c r="F70">
        <f>F69+MIN(E69,Data!$B$13*(Data!$B$18-Cells!F69))-MIN(F69,Data!$B$13*(Data!$B$18-Cells!G69))</f>
        <v>3.9999999999679909</v>
      </c>
      <c r="G70">
        <f>G69+MIN(F69,Data!$B$13*(Data!$B$18-Cells!G69))-MIN(G69,Data!$B$13*(Data!$B$18-Cells!H69))</f>
        <v>3.9999999999970433</v>
      </c>
      <c r="H70">
        <f>H69+MIN(G69,Data!$B$13*(Data!$B$18-Cells!H69))-MIN(H69,Data!$B$13*(Data!$B$18-Cells!I69))</f>
        <v>3.9999999999997855</v>
      </c>
      <c r="I70">
        <f>I69+MIN(H69,Data!$B$13*(Data!$B$18-Cells!I69))-MIN(I69,Data!$B$13*(Data!$B$18-Cells!J69))</f>
        <v>3.9999999999999889</v>
      </c>
      <c r="J70">
        <f>J69+MIN(I69,Data!$B$13*(Data!$B$18-Cells!J69))-MIN(J69,Data!$B$13*(Data!$B$18-Cells!K69))</f>
        <v>4</v>
      </c>
      <c r="K70">
        <f>K69+MIN(J69,Data!$B$13*(Data!$B$18-Cells!K69))-MIN(K69,Data!$B$17)*L69</f>
        <v>4</v>
      </c>
      <c r="L70">
        <f>MIN(1,N70/MAX(0.001,M70*(1-Data!$B$8)),O70/MAX(0.001,M70*Data!$B$8))</f>
        <v>0.83333333333333337</v>
      </c>
      <c r="M70">
        <f>MIN(K70,Data!$B$17)</f>
        <v>3</v>
      </c>
      <c r="N70">
        <f>MIN(Data!$C$17,Data!$C$19*(Data!$C$18-Cells!R70))</f>
        <v>2.5</v>
      </c>
      <c r="O70">
        <f>MIN(Data!$D$17,Data!$D$19*(Data!$D$18-Cells!AB70))</f>
        <v>0.5</v>
      </c>
      <c r="P70">
        <f>MIN(Data!$B$17,Cells!K70)*(1-Data!$B$8)*Cells!L70</f>
        <v>2.5</v>
      </c>
      <c r="Q70">
        <f>MIN(Data!$B$17,Cells!K70)*(Data!$B$8)*Cells!L70</f>
        <v>0</v>
      </c>
      <c r="R70">
        <f>R69+MIN(Data!$B$17,Cells!K69)*(1-Data!$B$8)*Cells!L69-MIN(R69,Data!$C$13*(Data!$C$18-Cells!S69))</f>
        <v>2.5</v>
      </c>
      <c r="S70">
        <f>S69+MIN(R69,Data!$C$13*(Data!$C$18-Cells!S69))-MIN(S69,Data!$C$13*(Data!$C$18-Cells!T69))</f>
        <v>2.5</v>
      </c>
      <c r="T70">
        <f>T69+MIN(S69,Data!$C$13*(Data!$C$18-Cells!T69))-MIN(T69,Data!$C$13*(Data!$C$18-Cells!U69))</f>
        <v>2.5</v>
      </c>
      <c r="U70">
        <f>U69+MIN(T69,Data!$C$13*(Data!$C$18-Cells!U69))-MIN(U69,Data!$C$13*(Data!$C$18-Cells!V69))</f>
        <v>2.5</v>
      </c>
      <c r="V70">
        <f>V69+MIN(U69,Data!$C$13*(Data!$C$18-Cells!V69))-MIN(V69,Data!$C$13*(Data!$C$18-Cells!W69))</f>
        <v>2.5</v>
      </c>
      <c r="W70">
        <f>W69+MIN(V69,Data!$C$13*(Data!$C$18-Cells!W69))-MIN(W69,Data!$C$13*(Data!$C$18-Cells!X69))</f>
        <v>2.5</v>
      </c>
      <c r="X70">
        <f>X69+MIN(W69,Data!$C$13*(Data!$C$18-Cells!X69))-MIN(X69,Data!$C$13*(Data!$C$18-Cells!Y69))</f>
        <v>2.5</v>
      </c>
      <c r="Y70">
        <f>Y69+MIN(X69,Data!$C$13*(Data!$C$18-Cells!Y69))-MIN(Y69,Data!$C$13*(Data!$C$18-Cells!Z69))</f>
        <v>2.5</v>
      </c>
      <c r="Z70">
        <f>Z69+MIN(Y69,Data!$C$13*(Data!$C$18-Cells!Z69))-MIN(Z69,Data!$C$13*(Data!$C$18-Cells!AA69))</f>
        <v>2.5</v>
      </c>
      <c r="AA70">
        <f>AA69+MIN(Z69,Data!$C$13*(Data!$C$18-Cells!AA69))-AY69</f>
        <v>2.5</v>
      </c>
      <c r="AB70">
        <f>AB69+Q69-MIN(AB69,Data!$D$13*(Data!$D$18-Cells!AC69))</f>
        <v>0</v>
      </c>
      <c r="AC70">
        <f>AC69+MIN(AB69,Data!$D$13*(Data!$D$18-Cells!AC69))-MIN(AC69,Data!$D$13*(Data!$D$18-Cells!AD69))</f>
        <v>0</v>
      </c>
      <c r="AD70">
        <f>AD69+MIN(AC69,Data!$D$13*(Data!$D$18-Cells!AD69))-MIN(AD69,Data!$D$13*(Data!$D$18-Cells!AE69))</f>
        <v>0</v>
      </c>
      <c r="AE70">
        <f>AE69+MIN(AD69,Data!$D$13*(Data!$D$18-Cells!AE69))-MIN(AE69,Data!$D$13*(Data!$D$18-Cells!AF69))</f>
        <v>0</v>
      </c>
      <c r="AF70">
        <f>AF69+MIN(AE69,Data!$D$13*(Data!$D$18-Cells!AF69))-MIN(AF69,Data!$D$13*(Data!$D$18-Cells!AG69))</f>
        <v>0</v>
      </c>
      <c r="AG70">
        <f>AG69+MIN(AF69,Data!$D$13*(Data!$D$18-Cells!AG69))-MIN(AG69,Data!$D$13*(Data!$D$18-Cells!AH69))</f>
        <v>0</v>
      </c>
      <c r="AH70">
        <f>AH69+MIN(AG69,Data!$D$13*(Data!$D$18-Cells!AH69))-MIN(AH69,Data!$D$13*(Data!$D$18-Cells!AI69))</f>
        <v>0</v>
      </c>
      <c r="AI70">
        <f>AI69+MIN(AH69,Data!$D$13*(Data!$D$18-Cells!AI69))-MIN(AI69,Data!$D$13*(Data!$D$18-Cells!AJ69))</f>
        <v>0</v>
      </c>
      <c r="AJ70">
        <f>AJ69+MIN(AI69,Data!$D$13*(Data!$D$18-Cells!AJ69))-MIN(AJ69,Data!$D$13*(Data!$D$18-Cells!AK69))</f>
        <v>0</v>
      </c>
      <c r="AK70">
        <f>AK69+MIN(AJ69,Data!$D$13*(Data!$D$18-Cells!AK69))-AZ69</f>
        <v>0</v>
      </c>
      <c r="AL70">
        <f>AL69+BA69-MIN(AL69,Data!$E$13*(Data!$E$18-Cells!AM69))</f>
        <v>2.5</v>
      </c>
      <c r="AM70">
        <f>AM69+MIN(AL69,Data!$E$13*(Data!$E$18-Cells!AM69))-MIN(AM69,Data!$E$13*(Data!$E$18-Cells!AN69))</f>
        <v>2.5</v>
      </c>
      <c r="AN70">
        <f>AN69+MIN(AM69,Data!$E$13*(Data!$E$18-Cells!AN69))-MIN(AN69,Data!$E$13*(Data!$E$18-Cells!AO69))</f>
        <v>2.5</v>
      </c>
      <c r="AO70">
        <f>AO69+MIN(AN69,Data!$E$13*(Data!$E$18-Cells!AO69))-MIN(AO69,Data!$E$13*(Data!$E$18-Cells!AP69))</f>
        <v>2.5</v>
      </c>
      <c r="AP70">
        <f>AP69+MIN(AO69,Data!$E$13*(Data!$E$18-Cells!AP69))-MIN(AP69,Data!$E$13*(Data!$E$18-Cells!AQ69))</f>
        <v>2.5</v>
      </c>
      <c r="AQ70">
        <f>AQ69+MIN(AP69,Data!$E$13*(Data!$E$18-Cells!AQ69))-MIN(AQ69,Data!$E$13*(Data!$E$18-Cells!AR69))</f>
        <v>2.5</v>
      </c>
      <c r="AR70">
        <f>AR69+MIN(AQ69,Data!$E$13*(Data!$E$18-Cells!AR69))-MIN(AR69,Data!$E$13*(Data!$E$18-Cells!AS69))</f>
        <v>2.5</v>
      </c>
      <c r="AS70">
        <f>AS69+MIN(AR69,Data!$E$13*(Data!$E$18-Cells!AS69))-MIN(AS69,Data!$E$13*(Data!$E$18-Cells!AT69))</f>
        <v>2.5</v>
      </c>
      <c r="AT70">
        <f>AT69+MIN(AS69,Data!$E$13*(Data!$E$18-Cells!AT69))-MIN(AT69,Data!$E$13*(Data!$E$18-Cells!AU69))</f>
        <v>2.5</v>
      </c>
      <c r="AU70">
        <f>AU69+MIN(AT69,Data!$E$13*(Data!$E$18-Cells!AU69))-MIN(AU69,Data!$E$13*(Data!$E$18-Cells!AW69))</f>
        <v>2.5</v>
      </c>
      <c r="AV70">
        <f>MIN(AA70,Data!$C$17)</f>
        <v>2.5</v>
      </c>
      <c r="AW70">
        <f>MIN(AK70,Data!$D$17)</f>
        <v>0</v>
      </c>
      <c r="AX70">
        <f>MIN(Data!$E$19*(Data!$E$18-AL70),Data!$E$17)</f>
        <v>2.5</v>
      </c>
      <c r="AY70">
        <f t="shared" si="9"/>
        <v>2.5</v>
      </c>
      <c r="AZ70">
        <f t="shared" si="10"/>
        <v>0</v>
      </c>
      <c r="BA70">
        <f t="shared" si="11"/>
        <v>2.5</v>
      </c>
      <c r="BB70">
        <f t="shared" si="12"/>
        <v>1500</v>
      </c>
      <c r="BC70">
        <f t="shared" si="13"/>
        <v>0</v>
      </c>
      <c r="BD70">
        <f t="shared" si="14"/>
        <v>1500</v>
      </c>
      <c r="BE70">
        <f>Data!$C$18-Cells!BB70/Data!$B$7*Data!$B$6/3600</f>
        <v>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21"/>
  <sheetViews>
    <sheetView tabSelected="1" topLeftCell="A8" zoomScale="85" zoomScaleNormal="85" workbookViewId="0">
      <selection activeCell="I35" sqref="I35"/>
    </sheetView>
  </sheetViews>
  <sheetFormatPr defaultColWidth="5.7109375" defaultRowHeight="15"/>
  <cols>
    <col min="1" max="10" width="5.7109375" style="2"/>
    <col min="11" max="11" width="5.7109375" style="2" customWidth="1"/>
    <col min="12" max="16384" width="5.7109375" style="2"/>
  </cols>
  <sheetData>
    <row r="1" spans="1:30" hidden="1">
      <c r="A1" s="2" t="s">
        <v>28</v>
      </c>
      <c r="K1" s="2">
        <f>Cells!R35+0.0001</f>
        <v>2.5001000000000002</v>
      </c>
      <c r="L1" s="2">
        <f>Cells!S35+0.0001</f>
        <v>2.5001000000000002</v>
      </c>
      <c r="M1" s="2">
        <f>Cells!T35+0.0001</f>
        <v>2.5001000000000002</v>
      </c>
      <c r="N1" s="2">
        <f>Cells!U35+0.0001</f>
        <v>2.5001000000000002</v>
      </c>
      <c r="O1" s="2">
        <f>Cells!V35+0.0001</f>
        <v>2.5001000000000002</v>
      </c>
      <c r="P1" s="2">
        <f>Cells!W35+0.0001</f>
        <v>2.5001000000000002</v>
      </c>
      <c r="Q1" s="2">
        <f>Cells!X35+0.0001</f>
        <v>2.5001000000000002</v>
      </c>
      <c r="R1" s="2">
        <f>Cells!Y35+0.0001</f>
        <v>2.5001000000000002</v>
      </c>
      <c r="S1" s="2">
        <f>Cells!Z35+0.0001</f>
        <v>2.5001000000000002</v>
      </c>
      <c r="T1" s="2">
        <f>Cells!AA35+0.0001</f>
        <v>2.5001000000000002</v>
      </c>
    </row>
    <row r="2" spans="1:30" hidden="1">
      <c r="A2" s="2">
        <f>Cells!B35</f>
        <v>5.2473950386047363</v>
      </c>
      <c r="B2" s="2">
        <f>Cells!C35</f>
        <v>3.8568606376647949</v>
      </c>
      <c r="C2" s="2">
        <f>Cells!D35</f>
        <v>3.9330997467041016</v>
      </c>
      <c r="D2" s="2">
        <f>Cells!E35</f>
        <v>3.9737606048583984</v>
      </c>
      <c r="E2" s="2">
        <f>Cells!F35</f>
        <v>3.9915497303009033</v>
      </c>
      <c r="F2" s="2">
        <f>Cells!G35</f>
        <v>3.9978282451629639</v>
      </c>
      <c r="G2" s="2">
        <f>Cells!H35</f>
        <v>3.9995722770690918</v>
      </c>
      <c r="H2" s="2">
        <f>Cells!I35</f>
        <v>3.9999394416809082</v>
      </c>
      <c r="I2" s="2">
        <f>Cells!J35</f>
        <v>3.9999945163726807</v>
      </c>
      <c r="J2" s="2">
        <f>Cells!K35</f>
        <v>3.9999997615814209</v>
      </c>
      <c r="U2" s="2">
        <f>Cells!AL35</f>
        <v>2.5</v>
      </c>
      <c r="V2" s="2">
        <f>Cells!AM35</f>
        <v>2.5</v>
      </c>
      <c r="W2" s="2">
        <f>Cells!AN35</f>
        <v>2.5</v>
      </c>
      <c r="X2" s="2">
        <f>Cells!AO35</f>
        <v>2.5</v>
      </c>
      <c r="Y2" s="2">
        <f>Cells!AP35</f>
        <v>2.5</v>
      </c>
      <c r="Z2" s="2">
        <f>Cells!AQ35</f>
        <v>2.5</v>
      </c>
      <c r="AA2" s="2">
        <f>Cells!AR35</f>
        <v>2.5</v>
      </c>
      <c r="AB2" s="2">
        <f>Cells!AS35</f>
        <v>2.5</v>
      </c>
      <c r="AC2" s="2">
        <f>Cells!AT35</f>
        <v>2.5</v>
      </c>
      <c r="AD2" s="2">
        <f>Cells!AU35</f>
        <v>2.5</v>
      </c>
    </row>
    <row r="3" spans="1:30" hidden="1">
      <c r="K3" s="2">
        <f>Cells!AB35+0.0001</f>
        <v>1E-4</v>
      </c>
      <c r="L3" s="2">
        <f>Cells!AC35+0.0001</f>
        <v>1E-4</v>
      </c>
      <c r="M3" s="2">
        <f>Cells!AD35+0.0001</f>
        <v>1E-4</v>
      </c>
      <c r="N3" s="2">
        <f>Cells!AE35+0.0001</f>
        <v>1E-4</v>
      </c>
      <c r="O3" s="2">
        <f>Cells!AF35+0.0001</f>
        <v>1E-4</v>
      </c>
      <c r="P3" s="2">
        <f>Cells!AG35+0.0001</f>
        <v>1E-4</v>
      </c>
      <c r="Q3" s="2">
        <f>Cells!AH35+0.0001</f>
        <v>1E-4</v>
      </c>
      <c r="R3" s="2">
        <f>Cells!AI35+0.0001</f>
        <v>1E-4</v>
      </c>
      <c r="S3" s="2">
        <f>Cells!AJ35+0.0001</f>
        <v>1E-4</v>
      </c>
      <c r="T3" s="2">
        <f>Cells!AK35+0.0001</f>
        <v>1E-4</v>
      </c>
    </row>
    <row r="4" spans="1:30" hidden="1"/>
    <row r="5" spans="1:30" hidden="1">
      <c r="A5" s="2" t="s">
        <v>29</v>
      </c>
      <c r="B5" s="2" t="s">
        <v>5</v>
      </c>
      <c r="K5" s="2">
        <f>MAX(MIN(K1,Data!$C$19*(Data!$C$18-K1))/Data!$B$6*3600,0.00001)</f>
        <v>1499.97</v>
      </c>
      <c r="L5" s="2">
        <f>MAX(MIN(L1,Data!$C$19*(Data!$C$18-L1))/Data!$B$6*3600,0.00001)</f>
        <v>1499.97</v>
      </c>
      <c r="M5" s="2">
        <f>MAX(MIN(M1,Data!$C$19*(Data!$C$18-M1))/Data!$B$6*3600,0.00001)</f>
        <v>1499.97</v>
      </c>
      <c r="N5" s="2">
        <f>MAX(MIN(N1,Data!$C$19*(Data!$C$18-N1))/Data!$B$6*3600,0.00001)</f>
        <v>1499.97</v>
      </c>
      <c r="O5" s="2">
        <f>MAX(MIN(O1,Data!$C$19*(Data!$C$18-O1))/Data!$B$6*3600,0.00001)</f>
        <v>1499.97</v>
      </c>
      <c r="P5" s="2">
        <f>MAX(MIN(P1,Data!$C$19*(Data!$C$18-P1))/Data!$B$6*3600,0.00001)</f>
        <v>1499.97</v>
      </c>
      <c r="Q5" s="2">
        <f>MAX(MIN(Q1,Data!$C$19*(Data!$C$18-Q1))/Data!$B$6*3600,0.00001)</f>
        <v>1499.97</v>
      </c>
      <c r="R5" s="2">
        <f>MAX(MIN(R1,Data!$C$19*(Data!$C$18-R1))/Data!$B$6*3600,0.00001)</f>
        <v>1499.97</v>
      </c>
      <c r="S5" s="2">
        <f>MAX(MIN(S1,Data!$C$19*(Data!$C$18-S1))/Data!$B$6*3600,0.00001)</f>
        <v>1499.97</v>
      </c>
      <c r="T5" s="2">
        <f>MAX(MIN(T1,Data!$C$19*(Data!$C$18-T1))/Data!$B$6*3600,0.00001)</f>
        <v>1499.97</v>
      </c>
    </row>
    <row r="6" spans="1:30" hidden="1">
      <c r="A6" s="2">
        <f>MIN(A2,Data!$B$19*(Data!$B$18-A2))/Data!$B$6*3600</f>
        <v>1125.7814884185791</v>
      </c>
      <c r="B6" s="2">
        <f>MIN(B2,Data!$B$19*(Data!$B$18-B2))/Data!$B$6*3600</f>
        <v>1542.9418087005615</v>
      </c>
      <c r="C6" s="2">
        <f>MIN(C2,Data!$B$19*(Data!$B$18-C2))/Data!$B$6*3600</f>
        <v>1520.0700759887695</v>
      </c>
      <c r="D6" s="2">
        <f>MIN(D2,Data!$B$19*(Data!$B$18-D2))/Data!$B$6*3600</f>
        <v>1507.8718185424805</v>
      </c>
      <c r="E6" s="2">
        <f>MIN(E2,Data!$B$19*(Data!$B$18-E2))/Data!$B$6*3600</f>
        <v>1502.535080909729</v>
      </c>
      <c r="F6" s="2">
        <f>MIN(F2,Data!$B$19*(Data!$B$18-F2))/Data!$B$6*3600</f>
        <v>1500.6515264511108</v>
      </c>
      <c r="G6" s="2">
        <f>MIN(G2,Data!$B$19*(Data!$B$18-G2))/Data!$B$6*3600</f>
        <v>1500.1283168792725</v>
      </c>
      <c r="H6" s="2">
        <f>MIN(H2,Data!$B$19*(Data!$B$18-H2))/Data!$B$6*3600</f>
        <v>1500.0181674957275</v>
      </c>
      <c r="I6" s="2">
        <f>MIN(I2,Data!$B$19*(Data!$B$18-I2))/Data!$B$6*3600</f>
        <v>1500.0016450881958</v>
      </c>
      <c r="J6" s="2">
        <f>MIN(J2,Data!$B$19*(Data!$B$18-J2))/Data!$B$6*3600</f>
        <v>1500.0000715255737</v>
      </c>
      <c r="U6" s="2">
        <f>MIN(U2,Data!$E$19*(Data!$E$18-U2))/Data!$B$6*3600</f>
        <v>1500</v>
      </c>
      <c r="V6" s="2">
        <f>MIN(V2,Data!$E$19*(Data!$E$18-V2))/Data!$B$6*3600</f>
        <v>1500</v>
      </c>
      <c r="W6" s="2">
        <f>MIN(W2,Data!$E$19*(Data!$E$18-W2))/Data!$B$6*3600</f>
        <v>1500</v>
      </c>
      <c r="X6" s="2">
        <f>MIN(X2,Data!$E$19*(Data!$E$18-X2))/Data!$B$6*3600</f>
        <v>1500</v>
      </c>
      <c r="Y6" s="2">
        <f>MIN(Y2,Data!$E$19*(Data!$E$18-Y2))/Data!$B$6*3600</f>
        <v>1500</v>
      </c>
      <c r="Z6" s="2">
        <f>MIN(Z2,Data!$E$19*(Data!$E$18-Z2))/Data!$B$6*3600</f>
        <v>1500</v>
      </c>
      <c r="AA6" s="2">
        <f>MIN(AA2,Data!$E$19*(Data!$E$18-AA2))/Data!$B$6*3600</f>
        <v>1500</v>
      </c>
      <c r="AB6" s="2">
        <f>MIN(AB2,Data!$E$19*(Data!$E$18-AB2))/Data!$B$6*3600</f>
        <v>1500</v>
      </c>
      <c r="AC6" s="2">
        <f>MIN(AC2,Data!$E$19*(Data!$E$18-AC2))/Data!$B$6*3600</f>
        <v>1500</v>
      </c>
      <c r="AD6" s="2">
        <f>MIN(AD2,Data!$E$19*(Data!$E$18-AD2))/Data!$B$6*3600</f>
        <v>1500</v>
      </c>
    </row>
    <row r="7" spans="1:30" hidden="1">
      <c r="K7" s="2">
        <f>MAX(MIN(K3,Data!$D$19*(Data!$D$18-K3))/Data!$B$6*3600,0.0001)</f>
        <v>6.0000000000000005E-2</v>
      </c>
      <c r="L7" s="2">
        <f>MAX(MIN(L3,Data!$D$19*(Data!$D$18-L3))/Data!$B$6*3600,0.0001)</f>
        <v>6.0000000000000005E-2</v>
      </c>
      <c r="M7" s="2">
        <f>MAX(MIN(M3,Data!$D$19*(Data!$D$18-M3))/Data!$B$6*3600,0.0001)</f>
        <v>6.0000000000000005E-2</v>
      </c>
      <c r="N7" s="2">
        <f>MAX(MIN(N3,Data!$D$19*(Data!$D$18-N3))/Data!$B$6*3600,0.0001)</f>
        <v>6.0000000000000005E-2</v>
      </c>
      <c r="O7" s="2">
        <f>MAX(MIN(O3,Data!$D$19*(Data!$D$18-O3))/Data!$B$6*3600,0.0001)</f>
        <v>6.0000000000000005E-2</v>
      </c>
      <c r="P7" s="2">
        <f>MAX(MIN(P3,Data!$D$19*(Data!$D$18-P3))/Data!$B$6*3600,0.0001)</f>
        <v>6.0000000000000005E-2</v>
      </c>
      <c r="Q7" s="2">
        <f>MAX(MIN(Q3,Data!$D$19*(Data!$D$18-Q3))/Data!$B$6*3600,0.0001)</f>
        <v>6.0000000000000005E-2</v>
      </c>
      <c r="R7" s="2">
        <f>MAX(MIN(R3,Data!$D$19*(Data!$D$18-R3))/Data!$B$6*3600,0.0001)</f>
        <v>6.0000000000000005E-2</v>
      </c>
      <c r="S7" s="2">
        <f>MAX(MIN(S3,Data!$D$19*(Data!$D$18-S3))/Data!$B$6*3600,0.0001)</f>
        <v>6.0000000000000005E-2</v>
      </c>
      <c r="T7" s="2">
        <f>MAX(MIN(T3,Data!$D$19*(Data!$D$18-T3))/Data!$B$6*3600,0.0001)</f>
        <v>6.0000000000000005E-2</v>
      </c>
    </row>
    <row r="9" spans="1:30">
      <c r="A9" s="1" t="s">
        <v>30</v>
      </c>
      <c r="B9" s="3" t="s">
        <v>31</v>
      </c>
      <c r="C9" s="4"/>
      <c r="D9" s="4"/>
      <c r="E9" s="4"/>
      <c r="F9" s="4"/>
      <c r="G9" s="4"/>
      <c r="H9" s="4"/>
      <c r="I9" s="4"/>
      <c r="J9" s="4"/>
      <c r="K9" s="4">
        <f>K5/K1*Data!$B$9*Data!$B$6/3600</f>
        <v>59.996400143994229</v>
      </c>
      <c r="L9" s="4">
        <f>L5/L1*Data!$B$9*Data!$B$6/3600</f>
        <v>59.996400143994229</v>
      </c>
      <c r="M9" s="4">
        <f>M5/M1*Data!$B$9*Data!$B$6/3600</f>
        <v>59.996400143994229</v>
      </c>
      <c r="N9" s="4">
        <f>N5/N1*Data!$B$9*Data!$B$6/3600</f>
        <v>59.996400143994229</v>
      </c>
      <c r="O9" s="4">
        <f>O5/O1*Data!$B$9*Data!$B$6/3600</f>
        <v>59.996400143994229</v>
      </c>
      <c r="P9" s="4">
        <f>P5/P1*Data!$B$9*Data!$B$6/3600</f>
        <v>59.996400143994229</v>
      </c>
      <c r="Q9" s="4">
        <f>Q5/Q1*Data!$B$9*Data!$B$6/3600</f>
        <v>59.996400143994229</v>
      </c>
      <c r="R9" s="4">
        <f>R5/R1*Data!$B$9*Data!$B$6/3600</f>
        <v>59.996400143994229</v>
      </c>
      <c r="S9" s="4">
        <f>S5/S1*Data!$B$9*Data!$B$6/3600</f>
        <v>59.996400143994229</v>
      </c>
      <c r="T9" s="4">
        <f>T5/T1*Data!$B$9*Data!$B$6/3600</f>
        <v>59.996400143994229</v>
      </c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>
      <c r="A10" s="2">
        <f>A6/A2*Data!$B$9*Data!$B$6/3600</f>
        <v>21.454102085630673</v>
      </c>
      <c r="B10" s="4">
        <f>B6/B2*Data!$B$9*Data!$B$6/3600</f>
        <v>40.005122135674661</v>
      </c>
      <c r="C10" s="4">
        <f>C6/C2*Data!$B$9*Data!$B$6/3600</f>
        <v>38.648144564921679</v>
      </c>
      <c r="D10" s="4">
        <f>D6/D2*Data!$B$9*Data!$B$6/3600</f>
        <v>37.945713606877234</v>
      </c>
      <c r="E10" s="4">
        <f>E6/E2*Data!$B$9*Data!$B$6/3600</f>
        <v>37.642900187453264</v>
      </c>
      <c r="F10" s="4">
        <f>F6/F2*Data!$B$9*Data!$B$6/3600</f>
        <v>37.536668271498989</v>
      </c>
      <c r="G10" s="4">
        <f>G6/G2*Data!$B$9*Data!$B$6/3600</f>
        <v>37.507218596348871</v>
      </c>
      <c r="H10" s="4">
        <f>H6/H2*Data!$B$9*Data!$B$6/3600</f>
        <v>37.501021937106373</v>
      </c>
      <c r="I10" s="4">
        <f>I6/I2*Data!$B$9*Data!$B$6/3600</f>
        <v>37.500092536337874</v>
      </c>
      <c r="J10" s="4">
        <f>J6/J2*Data!$B$9*Data!$B$6/3600</f>
        <v>37.500004023313757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f>U6/U2*Data!$B$9*Data!$B$6/3600</f>
        <v>60</v>
      </c>
      <c r="V10" s="4">
        <f>V6/V2*Data!$B$9*Data!$B$6/3600</f>
        <v>60</v>
      </c>
      <c r="W10" s="4">
        <f>W6/W2*Data!$B$9*Data!$B$6/3600</f>
        <v>60</v>
      </c>
      <c r="X10" s="4">
        <f>X6/X2*Data!$B$9*Data!$B$6/3600</f>
        <v>60</v>
      </c>
      <c r="Y10" s="4">
        <f>Y6/Y2*Data!$B$9*Data!$B$6/3600</f>
        <v>60</v>
      </c>
      <c r="Z10" s="4">
        <f>Z6/Z2*Data!$B$9*Data!$B$6/3600</f>
        <v>60</v>
      </c>
      <c r="AA10" s="4">
        <f>AA6/AA2*Data!$B$9*Data!$B$6/3600</f>
        <v>60</v>
      </c>
      <c r="AB10" s="4">
        <f>AB6/AB2*Data!$B$9*Data!$B$6/3600</f>
        <v>60</v>
      </c>
      <c r="AC10" s="4">
        <f>AC6/AC2*Data!$B$9*Data!$B$6/3600</f>
        <v>60</v>
      </c>
      <c r="AD10" s="4">
        <f>AD6/AD2*Data!$B$9*Data!$B$6/3600</f>
        <v>60</v>
      </c>
    </row>
    <row r="11" spans="1:30">
      <c r="B11" s="4"/>
      <c r="C11" s="4"/>
      <c r="D11" s="4"/>
      <c r="E11" s="4"/>
      <c r="F11" s="4"/>
      <c r="G11" s="4"/>
      <c r="H11" s="4"/>
      <c r="I11" s="4"/>
      <c r="J11" s="4"/>
      <c r="K11" s="4">
        <f>K7/K3*Data!$B$9*Data!$B$6/3600</f>
        <v>60</v>
      </c>
      <c r="L11" s="4">
        <f>L7/L3*Data!$B$9*Data!$B$6/3600</f>
        <v>60</v>
      </c>
      <c r="M11" s="4">
        <f>M7/M3*Data!$B$9*Data!$B$6/3600</f>
        <v>60</v>
      </c>
      <c r="N11" s="4">
        <f>N7/N3*Data!$B$9*Data!$B$6/3600</f>
        <v>60</v>
      </c>
      <c r="O11" s="4">
        <f>O7/O3*Data!$B$9*Data!$B$6/3600</f>
        <v>60</v>
      </c>
      <c r="P11" s="4">
        <f>P7/P3*Data!$B$9*Data!$B$6/3600</f>
        <v>60</v>
      </c>
      <c r="Q11" s="4">
        <f>Q7/Q3*Data!$B$9*Data!$B$6/3600</f>
        <v>60</v>
      </c>
      <c r="R11" s="4">
        <f>R7/R3*Data!$B$9*Data!$B$6/3600</f>
        <v>60</v>
      </c>
      <c r="S11" s="4">
        <f>S7/S3*Data!$B$9*Data!$B$6/3600</f>
        <v>60</v>
      </c>
      <c r="T11" s="4">
        <f>T7/T3*Data!$B$9*Data!$B$6/3600</f>
        <v>60</v>
      </c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3" spans="1:30" hidden="1">
      <c r="A13" s="2" t="s">
        <v>2</v>
      </c>
      <c r="K13" s="2">
        <f t="shared" ref="B13:K15" si="0">K5/K9</f>
        <v>25.001000000000005</v>
      </c>
      <c r="L13" s="2">
        <f t="shared" ref="L13:T13" si="1">L5/L9</f>
        <v>25.001000000000005</v>
      </c>
      <c r="M13" s="2">
        <f t="shared" si="1"/>
        <v>25.001000000000005</v>
      </c>
      <c r="N13" s="2">
        <f t="shared" si="1"/>
        <v>25.001000000000005</v>
      </c>
      <c r="O13" s="2">
        <f t="shared" si="1"/>
        <v>25.001000000000005</v>
      </c>
      <c r="P13" s="2">
        <f t="shared" si="1"/>
        <v>25.001000000000005</v>
      </c>
      <c r="Q13" s="2">
        <f t="shared" si="1"/>
        <v>25.001000000000005</v>
      </c>
      <c r="R13" s="2">
        <f t="shared" si="1"/>
        <v>25.001000000000005</v>
      </c>
      <c r="S13" s="2">
        <f t="shared" si="1"/>
        <v>25.001000000000005</v>
      </c>
      <c r="T13" s="2">
        <f t="shared" si="1"/>
        <v>25.001000000000005</v>
      </c>
    </row>
    <row r="14" spans="1:30" hidden="1">
      <c r="A14" s="2">
        <f>A6/A10</f>
        <v>52.473950386047356</v>
      </c>
      <c r="B14" s="2">
        <f t="shared" si="0"/>
        <v>38.568606376647942</v>
      </c>
      <c r="C14" s="2">
        <f t="shared" si="0"/>
        <v>39.330997467041016</v>
      </c>
      <c r="D14" s="2">
        <f t="shared" si="0"/>
        <v>39.737606048583984</v>
      </c>
      <c r="E14" s="2">
        <f t="shared" si="0"/>
        <v>39.915497303009033</v>
      </c>
      <c r="F14" s="2">
        <f t="shared" si="0"/>
        <v>39.978282451629632</v>
      </c>
      <c r="G14" s="2">
        <f t="shared" si="0"/>
        <v>39.995722770690918</v>
      </c>
      <c r="H14" s="2">
        <f t="shared" si="0"/>
        <v>39.999394416809082</v>
      </c>
      <c r="I14" s="2">
        <f t="shared" si="0"/>
        <v>39.999945163726807</v>
      </c>
      <c r="J14" s="2">
        <f t="shared" si="0"/>
        <v>39.999997615814216</v>
      </c>
      <c r="U14" s="2">
        <f t="shared" ref="U14:AD14" si="2">U6/U10</f>
        <v>25</v>
      </c>
      <c r="V14" s="2">
        <f t="shared" si="2"/>
        <v>25</v>
      </c>
      <c r="W14" s="2">
        <f t="shared" si="2"/>
        <v>25</v>
      </c>
      <c r="X14" s="2">
        <f t="shared" si="2"/>
        <v>25</v>
      </c>
      <c r="Y14" s="2">
        <f t="shared" si="2"/>
        <v>25</v>
      </c>
      <c r="Z14" s="2">
        <f t="shared" si="2"/>
        <v>25</v>
      </c>
      <c r="AA14" s="2">
        <f t="shared" si="2"/>
        <v>25</v>
      </c>
      <c r="AB14" s="2">
        <f t="shared" si="2"/>
        <v>25</v>
      </c>
      <c r="AC14" s="2">
        <f t="shared" si="2"/>
        <v>25</v>
      </c>
      <c r="AD14" s="2">
        <f t="shared" si="2"/>
        <v>25</v>
      </c>
    </row>
    <row r="15" spans="1:30" hidden="1">
      <c r="K15" s="2">
        <f t="shared" si="0"/>
        <v>1E-3</v>
      </c>
      <c r="L15" s="2">
        <f t="shared" ref="L15:T15" si="3">L7/L11</f>
        <v>1E-3</v>
      </c>
      <c r="M15" s="2">
        <f t="shared" si="3"/>
        <v>1E-3</v>
      </c>
      <c r="N15" s="2">
        <f t="shared" si="3"/>
        <v>1E-3</v>
      </c>
      <c r="O15" s="2">
        <f t="shared" si="3"/>
        <v>1E-3</v>
      </c>
      <c r="P15" s="2">
        <f t="shared" si="3"/>
        <v>1E-3</v>
      </c>
      <c r="Q15" s="2">
        <f t="shared" si="3"/>
        <v>1E-3</v>
      </c>
      <c r="R15" s="2">
        <f t="shared" si="3"/>
        <v>1E-3</v>
      </c>
      <c r="S15" s="2">
        <f t="shared" si="3"/>
        <v>1E-3</v>
      </c>
      <c r="T15" s="2">
        <f t="shared" si="3"/>
        <v>1E-3</v>
      </c>
    </row>
    <row r="17" spans="3:5">
      <c r="C17" s="1" t="s">
        <v>0</v>
      </c>
      <c r="D17" s="1"/>
      <c r="E17" s="1"/>
    </row>
    <row r="18" spans="3:5">
      <c r="C18" s="1" t="s">
        <v>1</v>
      </c>
      <c r="D18" s="1">
        <v>1500</v>
      </c>
      <c r="E18" s="1" t="s">
        <v>5</v>
      </c>
    </row>
    <row r="19" spans="3:5">
      <c r="C19" s="1" t="s">
        <v>2</v>
      </c>
      <c r="D19" s="1">
        <v>0.2</v>
      </c>
      <c r="E19" s="1"/>
    </row>
    <row r="20" spans="3:5">
      <c r="C20" s="1" t="s">
        <v>42</v>
      </c>
      <c r="D20" s="1">
        <v>0</v>
      </c>
      <c r="E20" s="1" t="s">
        <v>5</v>
      </c>
    </row>
    <row r="21" spans="3:5">
      <c r="C21" s="1" t="s">
        <v>43</v>
      </c>
      <c r="D21" s="1">
        <f>1500-D20</f>
        <v>1500</v>
      </c>
      <c r="E21" s="1" t="s">
        <v>5</v>
      </c>
    </row>
  </sheetData>
  <conditionalFormatting sqref="B10:J10">
    <cfRule type="colorScale" priority="2">
      <colorScale>
        <cfvo type="num" val="30"/>
        <cfvo type="num" val="60"/>
        <color theme="5"/>
        <color theme="6"/>
      </colorScale>
    </cfRule>
  </conditionalFormatting>
  <conditionalFormatting sqref="K9:T9 K11:T11 U10:AD10">
    <cfRule type="colorScale" priority="1">
      <colorScale>
        <cfvo type="num" val="30"/>
        <cfvo type="num" val="60"/>
        <color theme="5"/>
        <color theme="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Cells</vt:lpstr>
      <vt:lpstr>Summary</vt:lpstr>
    </vt:vector>
  </TitlesOfParts>
  <Company>University of Texas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Boyles</dc:creator>
  <cp:lastModifiedBy>Steve Boyles</cp:lastModifiedBy>
  <dcterms:created xsi:type="dcterms:W3CDTF">2012-02-24T10:33:57Z</dcterms:created>
  <dcterms:modified xsi:type="dcterms:W3CDTF">2012-02-27T17:02:35Z</dcterms:modified>
</cp:coreProperties>
</file>